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RENSTRA 2016-2020 Revisi" sheetId="3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X70" i="3"/>
  <c r="R70"/>
  <c r="T70" s="1"/>
  <c r="V70" s="1"/>
  <c r="X24"/>
  <c r="X25"/>
  <c r="X26"/>
  <c r="X27"/>
  <c r="X28"/>
  <c r="X29"/>
  <c r="X30"/>
  <c r="X31"/>
  <c r="X32"/>
  <c r="X33"/>
  <c r="X34"/>
  <c r="X35"/>
  <c r="X36"/>
  <c r="X23"/>
  <c r="N95"/>
  <c r="L95"/>
  <c r="V37" l="1"/>
  <c r="X37" s="1"/>
  <c r="V82"/>
  <c r="T82"/>
  <c r="R81"/>
  <c r="R38"/>
  <c r="R39"/>
  <c r="R41"/>
  <c r="R42"/>
  <c r="R44"/>
  <c r="R45"/>
  <c r="R46"/>
  <c r="R48"/>
  <c r="R49"/>
  <c r="R51"/>
  <c r="R52"/>
  <c r="R54"/>
  <c r="R58"/>
  <c r="R59"/>
  <c r="R60"/>
  <c r="T60" s="1"/>
  <c r="R61"/>
  <c r="R62"/>
  <c r="R63"/>
  <c r="R64"/>
  <c r="R66"/>
  <c r="R67"/>
  <c r="R68"/>
  <c r="R69"/>
  <c r="T69" s="1"/>
  <c r="V69" s="1"/>
  <c r="R71"/>
  <c r="R72"/>
  <c r="R73"/>
  <c r="R74"/>
  <c r="T74" s="1"/>
  <c r="V74" s="1"/>
  <c r="R75"/>
  <c r="R76"/>
  <c r="R77"/>
  <c r="R78"/>
  <c r="R83"/>
  <c r="R86"/>
  <c r="R87"/>
  <c r="R88"/>
  <c r="R89"/>
  <c r="R90"/>
  <c r="R92"/>
  <c r="R93"/>
  <c r="R55"/>
  <c r="T94" l="1"/>
  <c r="V94" s="1"/>
  <c r="T92"/>
  <c r="T90"/>
  <c r="V90" s="1"/>
  <c r="T88"/>
  <c r="T87"/>
  <c r="V87" s="1"/>
  <c r="T83"/>
  <c r="V83" s="1"/>
  <c r="V78"/>
  <c r="T76"/>
  <c r="V76" s="1"/>
  <c r="T72"/>
  <c r="T68"/>
  <c r="V68" s="1"/>
  <c r="T66"/>
  <c r="V66" s="1"/>
  <c r="V64"/>
  <c r="V62"/>
  <c r="T58"/>
  <c r="V58" s="1"/>
  <c r="T54"/>
  <c r="V54" s="1"/>
  <c r="T52"/>
  <c r="T50"/>
  <c r="V50" s="1"/>
  <c r="T48"/>
  <c r="V48" s="1"/>
  <c r="T44"/>
  <c r="T42"/>
  <c r="V42" s="1"/>
  <c r="T40"/>
  <c r="V40" s="1"/>
  <c r="T38"/>
  <c r="V38" s="1"/>
  <c r="T57"/>
  <c r="V57" s="1"/>
  <c r="R47"/>
  <c r="T47" s="1"/>
  <c r="V47" s="1"/>
  <c r="T55"/>
  <c r="V55" s="1"/>
  <c r="T93"/>
  <c r="T91"/>
  <c r="V91" s="1"/>
  <c r="T89"/>
  <c r="V89" s="1"/>
  <c r="T86"/>
  <c r="V79"/>
  <c r="T77"/>
  <c r="V77" s="1"/>
  <c r="T75"/>
  <c r="V73"/>
  <c r="V71"/>
  <c r="T67"/>
  <c r="V67" s="1"/>
  <c r="T65"/>
  <c r="V65" s="1"/>
  <c r="T63"/>
  <c r="V63" s="1"/>
  <c r="T61"/>
  <c r="V59"/>
  <c r="T53"/>
  <c r="V53" s="1"/>
  <c r="T51"/>
  <c r="V51" s="1"/>
  <c r="V49"/>
  <c r="T45"/>
  <c r="V45" s="1"/>
  <c r="T43"/>
  <c r="V43" s="1"/>
  <c r="T41"/>
  <c r="V41" s="1"/>
  <c r="T39"/>
  <c r="P85"/>
  <c r="P84"/>
  <c r="P82"/>
  <c r="P80"/>
  <c r="L74"/>
  <c r="N69"/>
  <c r="X69" s="1"/>
  <c r="M61"/>
  <c r="Q61" s="1"/>
  <c r="S61" s="1"/>
  <c r="U61" s="1"/>
  <c r="N60"/>
  <c r="X60" s="1"/>
  <c r="M60"/>
  <c r="O60" s="1"/>
  <c r="Q60" s="1"/>
  <c r="S60" s="1"/>
  <c r="U60" s="1"/>
  <c r="K59"/>
  <c r="M59" s="1"/>
  <c r="O59" s="1"/>
  <c r="Q59" s="1"/>
  <c r="S59" s="1"/>
  <c r="U59" s="1"/>
  <c r="R80" l="1"/>
  <c r="T80" s="1"/>
  <c r="V80" s="1"/>
  <c r="P95"/>
  <c r="R84"/>
  <c r="T84" s="1"/>
  <c r="V84" s="1"/>
  <c r="X41"/>
  <c r="X45"/>
  <c r="X50"/>
  <c r="X54"/>
  <c r="X62"/>
  <c r="X66"/>
  <c r="X76"/>
  <c r="X88"/>
  <c r="X92"/>
  <c r="X57"/>
  <c r="X40"/>
  <c r="X44"/>
  <c r="X49"/>
  <c r="X53"/>
  <c r="X59"/>
  <c r="X63"/>
  <c r="X67"/>
  <c r="X73"/>
  <c r="X77"/>
  <c r="X81"/>
  <c r="X86"/>
  <c r="X89"/>
  <c r="X93"/>
  <c r="X47"/>
  <c r="X74"/>
  <c r="R82"/>
  <c r="R85"/>
  <c r="T85" s="1"/>
  <c r="V85" s="1"/>
  <c r="X39"/>
  <c r="X43"/>
  <c r="X48"/>
  <c r="X52"/>
  <c r="X58"/>
  <c r="X64"/>
  <c r="X68"/>
  <c r="X72"/>
  <c r="X78"/>
  <c r="X83"/>
  <c r="X87"/>
  <c r="X90"/>
  <c r="X94"/>
  <c r="X38"/>
  <c r="X42"/>
  <c r="X46"/>
  <c r="X51"/>
  <c r="X61"/>
  <c r="X65"/>
  <c r="X71"/>
  <c r="X75"/>
  <c r="X79"/>
  <c r="X91"/>
  <c r="X55"/>
  <c r="R56"/>
  <c r="X85" l="1"/>
  <c r="X82"/>
  <c r="X80"/>
  <c r="X84"/>
  <c r="T56"/>
  <c r="R95"/>
  <c r="V56" l="1"/>
  <c r="X56" s="1"/>
  <c r="X95" s="1"/>
  <c r="T95"/>
  <c r="V95" l="1"/>
</calcChain>
</file>

<file path=xl/sharedStrings.xml><?xml version="1.0" encoding="utf-8"?>
<sst xmlns="http://schemas.openxmlformats.org/spreadsheetml/2006/main" count="634" uniqueCount="398">
  <si>
    <t>TABEL TUJUAN, SASARAN,PROGRAM DAN KEGIATAN SKPD</t>
  </si>
  <si>
    <t>Nama SKPD</t>
  </si>
  <si>
    <t>Tupoksi SKPD</t>
  </si>
  <si>
    <t>IKU SKPD</t>
  </si>
  <si>
    <t>:  KECAMATAN WONOAYU</t>
  </si>
  <si>
    <t>Sasaran RPJMD</t>
  </si>
  <si>
    <t>Tujuan SKPD</t>
  </si>
  <si>
    <t>Sasaran SKPD</t>
  </si>
  <si>
    <t>Indikator Sasaran SKPD</t>
  </si>
  <si>
    <t>Program</t>
  </si>
  <si>
    <t>Kegiatan</t>
  </si>
  <si>
    <t xml:space="preserve">Indikator </t>
  </si>
  <si>
    <t>(Out Come) dan Kegiatan (Out Put)</t>
  </si>
  <si>
    <t>Data Capaian Pada Tahun Awal Perencanaan</t>
  </si>
  <si>
    <t>Tahun 1</t>
  </si>
  <si>
    <t>Target</t>
  </si>
  <si>
    <t>Rp</t>
  </si>
  <si>
    <t>Tahun 2</t>
  </si>
  <si>
    <t>Tahun 3</t>
  </si>
  <si>
    <t>Tahun 4</t>
  </si>
  <si>
    <t>Tahun 5</t>
  </si>
  <si>
    <t>Target Kinerja Program dan Kerangka Pendanaan</t>
  </si>
  <si>
    <t>Lokasi</t>
  </si>
  <si>
    <t>Kinerja Program</t>
  </si>
  <si>
    <t>Unit Kerja SKPD Penanggung jawab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</si>
  <si>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</si>
  <si>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</si>
  <si>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</si>
  <si>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</si>
  <si>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</si>
  <si>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</si>
  <si>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</si>
  <si>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</si>
  <si>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</si>
  <si>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</si>
  <si>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</si>
  <si>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</si>
  <si>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</si>
  <si>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</si>
  <si>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</si>
  <si>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</si>
  <si>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</si>
  <si>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</si>
  <si>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</si>
  <si>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</si>
  <si>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</si>
  <si>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</si>
  <si>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Kecamatan Wonoayu</t>
  </si>
  <si>
    <t>Penyediaan jasa surat menyurat</t>
  </si>
  <si>
    <t>Penyediaan jasa komunikasi, sumber daya air dan listrik</t>
  </si>
  <si>
    <t>Penyediaan jasa pemeliharaan dan perizinan kendaraan dinas/operasional</t>
  </si>
  <si>
    <t>Penyediaan jasa administrasi keuangan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</si>
  <si>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</si>
  <si>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</si>
  <si>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</si>
  <si>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</si>
  <si>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Penyediaan bahan bacaan dan peraturan perundang-undangan</t>
  </si>
  <si>
    <t>Penyediaan bahan logistik kantor</t>
  </si>
  <si>
    <t>Penyediaan makanan dan minuman</t>
  </si>
  <si>
    <t>Rapat-rapat koordinasi dan konsultasi ke luar daerah dan dalam daerah</t>
  </si>
  <si>
    <t>Pembangunan gedung kantor</t>
  </si>
  <si>
    <t>Pengadaan meubelair</t>
  </si>
  <si>
    <t>Pengadaan perlengkapan dan peralatan gedung kantor</t>
  </si>
  <si>
    <t>Pemeliharaan rutin/berkala gedung kantor</t>
  </si>
  <si>
    <t>Pemeliharaan rutin/berkala kendaraan dinas/operasional</t>
  </si>
  <si>
    <t>Pemeliharaan rutin/berkala perlengkapan dan peralatan gedung kantor</t>
  </si>
  <si>
    <t>Rehabilitasi sedang/berat gedung kantor</t>
  </si>
  <si>
    <t>Pengadaan pakaian kerja lapangan beserta Perlengkapanya</t>
  </si>
  <si>
    <t>Pendidikan dan Pelatihan Formal</t>
  </si>
  <si>
    <t>Penyusunan dokumen perencanaan dan laporan capaian kinerja SKPD</t>
  </si>
  <si>
    <t>Pelayanan adminitrasi kependudukan dan pelayanan umum</t>
  </si>
  <si>
    <t>Sekretariat</t>
  </si>
  <si>
    <t>Kasi Pemerintahan</t>
  </si>
  <si>
    <t>Kasi Perekonomian</t>
  </si>
  <si>
    <t>Kasi Trantib</t>
  </si>
  <si>
    <t>Kasi Kesos</t>
  </si>
  <si>
    <t>Kasi Pembangunan Fisik</t>
  </si>
  <si>
    <t>Pengadaan perlengkapan dan peralatan Rumah Dinas</t>
  </si>
  <si>
    <t>Biaya Rekening Air, Listrik dan Telepon</t>
  </si>
  <si>
    <t>Jumlah Kendaraan roda 4 dan roda 2 yang dipelihara dan SNK Serta Uji Kir yang di urus</t>
  </si>
  <si>
    <t>Jumlah Pejabat Pengelola Administrasi Keuangan</t>
  </si>
  <si>
    <t>Jenis dan Jumlah alat tulis kantor (ATK) yang disediakan</t>
  </si>
  <si>
    <t>Jenis dan Jumlah barang cetak dan penggandaan</t>
  </si>
  <si>
    <t>Jumlah Surat Masuk dan Keluar yang dikelola</t>
  </si>
  <si>
    <t>Jumlah Komponen listrik kantor yang disediakan</t>
  </si>
  <si>
    <t>Jumlah bahan bacaan dan peraturan perundang-undangan yang disediakan</t>
  </si>
  <si>
    <t>Jumlah Logistik kantor yang diserap</t>
  </si>
  <si>
    <t>Jumlah Mamin yang disediakan</t>
  </si>
  <si>
    <t>Jumlah Rapat koordinasi yang dilaksanakan</t>
  </si>
  <si>
    <t>Jumlah Gedung kantor yang dibangun</t>
  </si>
  <si>
    <t>Jenis dan Jumlah meubelair yang diadakan</t>
  </si>
  <si>
    <t>Jenis dan Jumlah perlengkapan dan peralatan gedung kantor yang diadakan</t>
  </si>
  <si>
    <t>Jenis dan Jumlah perlengkapan dan peralatan Rumah Dinas yang diadakan</t>
  </si>
  <si>
    <t>Jumlah unit gedung kantor yang dipelihara</t>
  </si>
  <si>
    <t>Jumlah unit kendaraan dinas/operasional yang dipelihara</t>
  </si>
  <si>
    <t>Jumlah unit meubelair yang dipelihara</t>
  </si>
  <si>
    <t>Jumlah unit peralatan dan perlengkapan yang dipelihara</t>
  </si>
  <si>
    <t>Jumlah gedung kantor yang di rehab sedang/berat</t>
  </si>
  <si>
    <t>Jumlah Administrasi kependudukan dan pelayanan umum yang diproses</t>
  </si>
  <si>
    <t>Jumlah aparatur yang mengikuti pendidikan dan pelatihan formal</t>
  </si>
  <si>
    <t>Jumlah pakaian dinas yang diadakan</t>
  </si>
  <si>
    <t xml:space="preserve">Jumlah Dokumen yang disusun  dan jumlah laporan capaian kinerja SKPD Yang disusun </t>
  </si>
  <si>
    <t>Pengadaan pakaian dinas beserta Perlengkapanya</t>
  </si>
  <si>
    <t>Pengadaan dan Pemeliharaan Mesin Absensi Pegawai</t>
  </si>
  <si>
    <t>Jumlah Pengadaan Mesin Absensi yang diadakan dan dipelihara</t>
  </si>
  <si>
    <t>Jumlah pakaian Kerja Lapangan yang diadakan</t>
  </si>
  <si>
    <t>Jumlah pakaian khusus hari-hari tertentu yang diadakan</t>
  </si>
  <si>
    <t>Subbag Perencanaan dan Keuangan</t>
  </si>
  <si>
    <t>Jumlah Laporan Keuangan yang disusun</t>
  </si>
  <si>
    <t>Sosialisasi Penyelenggaraan Pelayanan Umum</t>
  </si>
  <si>
    <t>Jumlah Peserta Sosialisasi</t>
  </si>
  <si>
    <t>Standarisasi Pelayanan</t>
  </si>
  <si>
    <t xml:space="preserve">Jumlah Dokumen yang disusun  </t>
  </si>
  <si>
    <t>Pemeliharaan mebelair</t>
  </si>
  <si>
    <t>Pendidikan dan Pelatihan Non Formal</t>
  </si>
  <si>
    <t>Jumlah aparatur yang mengikuti pendidikan dan pelatihan non formal</t>
  </si>
  <si>
    <t>LAMPIRAN 2</t>
  </si>
  <si>
    <t>Tahun 6</t>
  </si>
  <si>
    <t>(23)</t>
  </si>
  <si>
    <t>(24)</t>
  </si>
  <si>
    <t>3.000 Surat</t>
  </si>
  <si>
    <t>3.300 Surat</t>
  </si>
  <si>
    <t>3.600 Surat</t>
  </si>
  <si>
    <t>3.900 Surat</t>
  </si>
  <si>
    <t>4.200 Surat</t>
  </si>
  <si>
    <t>4.500 Surat</t>
  </si>
  <si>
    <t>25.500 Surat</t>
  </si>
  <si>
    <t>12 Bulan</t>
  </si>
  <si>
    <t>72 Bulan</t>
  </si>
  <si>
    <t>16 Unit Roda 2 dan 4 Unit Roda 4</t>
  </si>
  <si>
    <t xml:space="preserve"> 4 Unit Roda 4</t>
  </si>
  <si>
    <t>17 Orang</t>
  </si>
  <si>
    <t>20 Orang</t>
  </si>
  <si>
    <t>Kondisi Kinerja Pada Akhir Periode Renstra</t>
  </si>
  <si>
    <t>24 Unit Roda 4</t>
  </si>
  <si>
    <t>102 Orang</t>
  </si>
  <si>
    <t>2.700 Surat</t>
  </si>
  <si>
    <t>37 Jenis dan 497 ATK</t>
  </si>
  <si>
    <t>51 Jenis dan 599 ATK</t>
  </si>
  <si>
    <t>38 Jenis dan 527 ATK</t>
  </si>
  <si>
    <t>40 Jenis dan 550 ATK</t>
  </si>
  <si>
    <t>42 Jenis dan 575ATK</t>
  </si>
  <si>
    <t>44 Jenis dan 600 ATK</t>
  </si>
  <si>
    <t>46 Jenis dan 625 ATK</t>
  </si>
  <si>
    <t>247 Jenis dan 3.374ATK</t>
  </si>
  <si>
    <t>6 Jenis dan 24.558 Buah</t>
  </si>
  <si>
    <t>14 Jenis dan 244 Buah</t>
  </si>
  <si>
    <t>2 Jenis dan 24 Buah</t>
  </si>
  <si>
    <t>12 Jenis dan 145 Buah</t>
  </si>
  <si>
    <t>750 Kotak</t>
  </si>
  <si>
    <t>765 Kotak</t>
  </si>
  <si>
    <t>660 Kotak</t>
  </si>
  <si>
    <t>0 Paket</t>
  </si>
  <si>
    <t>3 Paket</t>
  </si>
  <si>
    <t>1 Paket</t>
  </si>
  <si>
    <t>2 Paket</t>
  </si>
  <si>
    <t>3 Jenis dan 37 Buah</t>
  </si>
  <si>
    <t>6 Jenis dan 24.700 Buah</t>
  </si>
  <si>
    <t>6 Jenis dan 24.800Buah</t>
  </si>
  <si>
    <t>6 Jenis dan 24.900 Buah</t>
  </si>
  <si>
    <t>36 Jenis dan 547.875 Buah</t>
  </si>
  <si>
    <t>800 Kotak</t>
  </si>
  <si>
    <t>900 Kotak</t>
  </si>
  <si>
    <t>1.000 Kotak</t>
  </si>
  <si>
    <t>4.825 Kotak</t>
  </si>
  <si>
    <t>8 Jenis dan 15 Buah</t>
  </si>
  <si>
    <t>10 Jenis dan 20 Buah</t>
  </si>
  <si>
    <t>12 Jenis dan 25 Buah</t>
  </si>
  <si>
    <t>13 Jenis dan 247 Buah</t>
  </si>
  <si>
    <t>13 Jenis dan 267 Buah</t>
  </si>
  <si>
    <t>13 Jenis dan 277 Buah</t>
  </si>
  <si>
    <t>13 Jenis dan 287 Buah</t>
  </si>
  <si>
    <t>13 Jenis dan 1.562 Buah</t>
  </si>
  <si>
    <t>4 Orang dan 230 Buah</t>
  </si>
  <si>
    <t>4 Orang dan 172 Buah</t>
  </si>
  <si>
    <t>4 Orang dan 272 Buah</t>
  </si>
  <si>
    <t>4 Orang dan 472 Buah</t>
  </si>
  <si>
    <t>4 Orang dan 572 Buah</t>
  </si>
  <si>
    <t>4 Orang dan 672 Buah</t>
  </si>
  <si>
    <t>24 Orang dan 2.532 Buah</t>
  </si>
  <si>
    <t>12 Jenis dan 16 Buah</t>
  </si>
  <si>
    <t>2 Jenis dan 2 Buah</t>
  </si>
  <si>
    <t>28 Jenis dan 26 Buah</t>
  </si>
  <si>
    <t>18 Jenis dan 33 Buah</t>
  </si>
  <si>
    <t>14 Jenis dan 26 Buah</t>
  </si>
  <si>
    <t>15 Jenis dan 26 Buah</t>
  </si>
  <si>
    <t>16 Jenis dan 27 Buah</t>
  </si>
  <si>
    <t>68 Jenis dan 127 Buah</t>
  </si>
  <si>
    <t>8 Gedung</t>
  </si>
  <si>
    <t>9 Gedung</t>
  </si>
  <si>
    <t>53 Gedung</t>
  </si>
  <si>
    <t>4 Unit</t>
  </si>
  <si>
    <t>24 Unit</t>
  </si>
  <si>
    <t>1 Gedung</t>
  </si>
  <si>
    <t>3 Gedung</t>
  </si>
  <si>
    <t>40 Unit</t>
  </si>
  <si>
    <t>53 Unit</t>
  </si>
  <si>
    <t>66 Unit</t>
  </si>
  <si>
    <t>76 Unit</t>
  </si>
  <si>
    <t>88 Unit</t>
  </si>
  <si>
    <t>394 Unit</t>
  </si>
  <si>
    <t>148 Unit</t>
  </si>
  <si>
    <t xml:space="preserve">158 Unit </t>
  </si>
  <si>
    <t xml:space="preserve">171 Unit </t>
  </si>
  <si>
    <t xml:space="preserve">185 Unit </t>
  </si>
  <si>
    <t xml:space="preserve">200 Unit </t>
  </si>
  <si>
    <t xml:space="preserve">216 Unit </t>
  </si>
  <si>
    <t xml:space="preserve">1.188 Unit </t>
  </si>
  <si>
    <t>51 Stell</t>
  </si>
  <si>
    <t>40 Stell</t>
  </si>
  <si>
    <t>1 Buah</t>
  </si>
  <si>
    <t>5 Buah</t>
  </si>
  <si>
    <t>51 Orang</t>
  </si>
  <si>
    <t>7 Dokumen dan 1 Laporan</t>
  </si>
  <si>
    <t>1 Laporan</t>
  </si>
  <si>
    <t>4 Laporan</t>
  </si>
  <si>
    <t xml:space="preserve">6 Dokumen </t>
  </si>
  <si>
    <t>6 Dokumen</t>
  </si>
  <si>
    <t>11.000 Dokumen</t>
  </si>
  <si>
    <t>12.000 Dokumen</t>
  </si>
  <si>
    <t>13.000 Dokumen</t>
  </si>
  <si>
    <t>14.000 Dokumen</t>
  </si>
  <si>
    <t>15.000 Dokumen</t>
  </si>
  <si>
    <t>16.000 Dokumen</t>
  </si>
  <si>
    <t>17.000 Dokumen</t>
  </si>
  <si>
    <t>98.000 Dokumen</t>
  </si>
  <si>
    <t>92 Orang</t>
  </si>
  <si>
    <t>1 Dokumen</t>
  </si>
  <si>
    <t>25 IMB dan 23 Desa</t>
  </si>
  <si>
    <t>30 IMB dan 23 Desa</t>
  </si>
  <si>
    <t>1.000 Liter</t>
  </si>
  <si>
    <t>400 Kali</t>
  </si>
  <si>
    <t>410 Kali</t>
  </si>
  <si>
    <t>420 Kali</t>
  </si>
  <si>
    <t>430 Kali</t>
  </si>
  <si>
    <t>440 Kali</t>
  </si>
  <si>
    <t>450 Kali</t>
  </si>
  <si>
    <t>2.550 Kali</t>
  </si>
  <si>
    <t>31 Dokumen dan 1 Laporan</t>
  </si>
  <si>
    <t>368 Orang</t>
  </si>
  <si>
    <t>5 Dokumen</t>
  </si>
  <si>
    <t>8.000 Liter</t>
  </si>
  <si>
    <t>7.900 Liter</t>
  </si>
  <si>
    <t>8.200 Liter</t>
  </si>
  <si>
    <t>8.300 Liter</t>
  </si>
  <si>
    <t>8.400 Liter</t>
  </si>
  <si>
    <t>48.900 Liter</t>
  </si>
  <si>
    <t>6 Jenis dan 24.580 Buah</t>
  </si>
  <si>
    <t>13 Jenis dan 250 Buah</t>
  </si>
  <si>
    <t>13 Jenis dan 62 Buah</t>
  </si>
  <si>
    <t>10 Jenis dan 19 Buah</t>
  </si>
  <si>
    <t>: "Menyelenggarakan urusan pemerintahan dan melaksanakan kewenangan yang dilimpahkan oleh Bupati untuk menangani sebagian urusan otonomi daerah"</t>
  </si>
  <si>
    <t>Meningkatnya tata kelola pemerintahan Kabupaten Sidoarjo yang baik</t>
  </si>
  <si>
    <t>Meningkatnya kualitas pelayanan publik yang inovatif dan merata</t>
  </si>
  <si>
    <t>Meningkatkan koordinasi penyelenggaraan pemerintahan di Kecamatan dan pembinaan penyelenggaraan pemerintahan desa</t>
  </si>
  <si>
    <t>Meningkatkan kualitas pelayanan administrasi terpadu kecamatan</t>
  </si>
  <si>
    <t xml:space="preserve"> Hasil Survey Kepuasan Masyarakat (SKM)</t>
  </si>
  <si>
    <t>1. Persentase rekomendasi hasil koordinasi  yang ditindaklanjuti dalam satu tahun, bidang :</t>
  </si>
  <si>
    <t>a. Pemerintahan</t>
  </si>
  <si>
    <t>b. Pembangunan</t>
  </si>
  <si>
    <t>d. Ketentraman dan Ketertiban Umum</t>
  </si>
  <si>
    <t>Program koordinasi, pembinaan, dan penyelenggaraan pemerintahan, ketentraman dan ketertiban umum, perekonomian, kesejahteraan sosial dan pembangunan</t>
  </si>
  <si>
    <t>Program Penyelenggaraan Pelayanan Umum</t>
  </si>
  <si>
    <t>Evaluasi Rancangan Peraturan Desa tentang APB Desa</t>
  </si>
  <si>
    <t>Pembinaan Perangkat Desa</t>
  </si>
  <si>
    <t>Koordinasi dan Kerjasama dengan Lembaga dan Instansi Lain dalam Kegiatan Bidang Pemerintahan</t>
  </si>
  <si>
    <t>Monitoring , Evaluasi dan Pelaporan Bidang Pemerintahan</t>
  </si>
  <si>
    <t>Koordinasi dan Kerjasama dengan Lembaga dan Instansi Lain dalam Kegiatan Bidang Pembangunan dan Lingkungan</t>
  </si>
  <si>
    <t>Monitoring , Evaluasi dan Pelaporan Bidang Pembangunan dan Lingkungan</t>
  </si>
  <si>
    <t>Pembinaan Lembaga, Kegiatan Lingkungan Hidup dan Penanganan Sampah Domestik</t>
  </si>
  <si>
    <t>Koordinasi dan Kerjasama dengan Lembaga dan Instansi Lain dalam Kegiatan Bidang Kesejahteraan Sosial, Agama dan Kemasyarakatan</t>
  </si>
  <si>
    <t>Monitoring , Evaluasi dan Pelaporan Bidang Kesejahteraan Sosial, Agama dan Kemasyarakatan</t>
  </si>
  <si>
    <t>Pembinaan Lembaga dan Kegiatan Sosial, Agama dan Kemasyarakatan</t>
  </si>
  <si>
    <t>Koordinasi dan Kerjasama dengan Lembaga dan Instansi Lain dalam Kegiatan Bidang Ketentraman dan Ketertiban Umum</t>
  </si>
  <si>
    <t>Monitoring, evaluasi dan pelaporan bidang ketentraman dan ketertiban umum</t>
  </si>
  <si>
    <t>Pembinaan Ketentraman dan Ketertiban Umum, Penegakan Perda dan Perbup, Pengawasan dan Penertiban Usaha, Penanganan Konflik Sosial</t>
  </si>
  <si>
    <t>Koordinasi dan Kerjasama dengan Lembaga dan Instansi Lain dalam Kegiatan Bidang Perekonomian</t>
  </si>
  <si>
    <t>Monitoring , Evaluasi dan Pelaporan Bidang Perekonomian</t>
  </si>
  <si>
    <t>Pembinaan Usaha Ekonomi Masyarakat dan Pedagang Kaki Lima</t>
  </si>
  <si>
    <t>Persentase APBDesa yang telah dilakukan evaluasi</t>
  </si>
  <si>
    <t>Persentase desa yang telah mengikuti pembinaan tentang perencanaan, penganggaran dan pelaporan</t>
  </si>
  <si>
    <t>Persentase desa yang mempunyai SDM berkompeten dalam penyusunan dokumen perencanaan, penganggaran dan pelaporan</t>
  </si>
  <si>
    <t>Persentase rekomendasi hasil koordinasi bidang pemerintahan yang ditindaklanjuti</t>
  </si>
  <si>
    <t>Persentase monev bidang pemerintahan yang telah disusun laporannya</t>
  </si>
  <si>
    <t>Persentase rekomendasi hasil koordinasi bidang pembangunan dan lingkungan yang ditindaklanjuti</t>
  </si>
  <si>
    <t>Persentase desa yang telah melakukan Musrenbang</t>
  </si>
  <si>
    <t>Persentase monev bidang pembangunan dan lingkungan yang telah disusun laporannya</t>
  </si>
  <si>
    <t>Persentase desa yang telah mengikuti pembinaan tentang lingkungan hidup dan penanganan sampah domestik</t>
  </si>
  <si>
    <t>Jumlah kader lingkungan hidup</t>
  </si>
  <si>
    <t>Persentase rekomendasi hasil koordinasi bidang kesejahteraan sosial, agama dan kemasyarakatan yang ditindaklanjuti</t>
  </si>
  <si>
    <t>Persentase monev bidang kesejahteraan sosial, agama dan kemasyarakatan yang telah disusun laporannya</t>
  </si>
  <si>
    <t>Persentase lembaga sosial, agama dan kemasyarakatan yang telah mengikuti pembinaan</t>
  </si>
  <si>
    <t>Persentase rekomendasi hasil koordinasi bidang ketentraman dan ketertiban umum yang ditindaklanjuti</t>
  </si>
  <si>
    <t>Persentase monev bidang ketentraman dan ketertiban umum yang telah disusun laporannya</t>
  </si>
  <si>
    <t>Persentase temuan pelanggaran peraturan daerah yang ditangani</t>
  </si>
  <si>
    <t>Persentase temuan konflik sosial yang ditangani</t>
  </si>
  <si>
    <t>Persentase rekomendasi hasil koordinasi bidang perekonomian yang ditindaklanjuti</t>
  </si>
  <si>
    <t>Persentase monev bidang perekonomian yang telah disusun laporannya</t>
  </si>
  <si>
    <t>Persentase usaha ekonomi masyarakat yang telah mengikuti pembinaan</t>
  </si>
  <si>
    <t>Persentase pedagang kaki lima yang telah mengikuti pembinaan</t>
  </si>
  <si>
    <t>c. Kesejahteraan Sosial</t>
  </si>
  <si>
    <t>e. Perekonomian</t>
  </si>
  <si>
    <t>Pelayanan Pemrosesan Permohonan Perizinan IMB Usaha Mikro dan IMB Rumah Tinggal</t>
  </si>
  <si>
    <t>Pelayanan Pemrosesan Permohonan Perizinan SIUP, TDP Usaha Mikro</t>
  </si>
  <si>
    <t>Persentase permohonan IMB Usaha Mikro yang telah diberi saran teknis</t>
  </si>
  <si>
    <t>Persentase permohonan IMB Rumah Tinggal 1 Lantai Luasan Maksimal Bangunan 400m2 yang telah diberi saran teknis</t>
  </si>
  <si>
    <t>Persentase SIUP usaha mikro yang diterbitkan</t>
  </si>
  <si>
    <t>Persentase TDP usaha mikro yang diterbitkan</t>
  </si>
  <si>
    <t>JUMLAH</t>
  </si>
  <si>
    <t>CAMAT WONOAYU</t>
  </si>
  <si>
    <t>PRATI KUSDIJANI, S.Sos</t>
  </si>
  <si>
    <t>Pembina Tk. I</t>
  </si>
  <si>
    <t>NIP. 19690525 198903 2 010</t>
  </si>
  <si>
    <t>5 Jenis dan 34.195 Buah</t>
  </si>
  <si>
    <t>10.700 Liter</t>
  </si>
  <si>
    <t>4 Orang dan 13 Jenis</t>
  </si>
  <si>
    <t>Jumlah Tenaga Kebersihan dan Jumlah Jenis alat kebersihan yang disediakan</t>
  </si>
  <si>
    <t>14 Jenis dan 232 Buah</t>
  </si>
  <si>
    <t>9 Orang</t>
  </si>
  <si>
    <t>13 Unit</t>
  </si>
  <si>
    <t>0 Gedung</t>
  </si>
  <si>
    <t>2 Buah</t>
  </si>
  <si>
    <t>183 Orang</t>
  </si>
  <si>
    <t>0</t>
  </si>
  <si>
    <t>Pengadaan Pakaian Khusus Hari-Hari Tertentu</t>
  </si>
  <si>
    <t>46 Stell</t>
  </si>
  <si>
    <t>143 Stell</t>
  </si>
  <si>
    <t>2 Gedung</t>
  </si>
  <si>
    <t xml:space="preserve">      b.  Persentase desa mandiri.</t>
  </si>
  <si>
    <t>: 1. Penyelenggaraan kegiatan bidang pemerintahan;</t>
  </si>
  <si>
    <t xml:space="preserve">  2. Penyelenggaraan kegiatan bidang ketentraman dan ketertiban umum;</t>
  </si>
  <si>
    <t xml:space="preserve">  3. Penyelenggaraan kegiatan bidang perekonomian;</t>
  </si>
  <si>
    <t xml:space="preserve">  4. Penyelenggaraan kegiatan bidang kesejahteraan sosial;</t>
  </si>
  <si>
    <t xml:space="preserve">  5. Penyelenggaraan kegiatan bidang pembangunan fisik;</t>
  </si>
  <si>
    <t xml:space="preserve">  6. Melaksanakan pelayanan masyarakat yang menjadi ruang lingkup tugasnya dan atau yang belum dapat dilaksanakan pemerintah desa atau kelurahan;</t>
  </si>
  <si>
    <t xml:space="preserve">  7. Melaksanakan tugas lain yang diberikan bupati sesuai dengan bidang tugasnya.</t>
  </si>
  <si>
    <t>2. Persentase desa mandiri</t>
  </si>
  <si>
    <t>Wonoayu, 27 Juli 2017</t>
  </si>
  <si>
    <t>: 1. a. Persentase rekomendasi hasil koordinasi  yang ditindaklanjuti dalam satu tahun;</t>
  </si>
  <si>
    <t xml:space="preserve">  2. Hasil  Standart Kepuasan Masyarakat (SKM) ;</t>
  </si>
  <si>
    <t>Koordinasi penyelenggaraan kegiatan seksi pemerintahan</t>
  </si>
  <si>
    <t>Jumlah rakor, Pilkades dan aset desa yang di inventarisir seksi pemerintahan</t>
  </si>
  <si>
    <t>5 Kali dan 23 Desa</t>
  </si>
  <si>
    <t>1 Kali dan 23 Desa</t>
  </si>
  <si>
    <t>Koordinasi penyelenggaraan kegiatan Seksi perekonomian</t>
  </si>
  <si>
    <t>Jumlah rakor seksi perekonoamian</t>
  </si>
  <si>
    <t xml:space="preserve">1 Kali </t>
  </si>
  <si>
    <t>Pembinaan dan kerjasama penyelnggaraan kegiatan seksi perekonomian</t>
  </si>
  <si>
    <t>Jumlah pembinaan wirausahawan baru, penyusunan profil desa dan fasilitasi promosi produk industri dan produkunggulan</t>
  </si>
  <si>
    <t>1 Buah Pembinaan</t>
  </si>
  <si>
    <t xml:space="preserve">Koordinasi penyelenggaraan kegiatan Seksi ketentraman dan ketertiban           </t>
  </si>
  <si>
    <t>Jumlah rakor dan Kegiatan FKDM seksi ketentraman dan ketertiban</t>
  </si>
  <si>
    <t xml:space="preserve">1 Rakor dan 6 Rakor FKDM </t>
  </si>
  <si>
    <t>Pembinaan dan kerjasama penyelnggaraan kegiatan seksi ketentraman dan ketertiban</t>
  </si>
  <si>
    <t>Jumlah pembinaan linmas/masyarakat,operasi tibum, penertiban perda dan penanganan bencana</t>
  </si>
  <si>
    <t>3 Buah Pembinaan</t>
  </si>
  <si>
    <t>Pelaksanaan upacara dan lomba seksi ketetntraman dan ketetrtiban</t>
  </si>
  <si>
    <t>Jumlah upacara hari besar nasional dan pembinaan lomba seksi ketentraman dan ketertiban</t>
  </si>
  <si>
    <t>1 Kali Upacara</t>
  </si>
  <si>
    <t>2 Buah Pembinaan</t>
  </si>
  <si>
    <t>Koordinasi penyelenggaraan kegiatan Seksi kesejahteraan sosial</t>
  </si>
  <si>
    <t>Jumlah rakor seksi kesejahteraan sosial</t>
  </si>
  <si>
    <t>Pembinaan dan kerjasama penyelnggaraan kegiatan seksi kesejahteraan sosial</t>
  </si>
  <si>
    <t>Jumlah pembinaan, fasilitasi rumah tangga miskin,fasilitasi pemuda olahraga beserta bansos dan baksos</t>
  </si>
  <si>
    <t>Pelaksanaan pawai budaya dan lomba seksi kesejahteraan sosial</t>
  </si>
  <si>
    <t>Jumlah Pembinaan Kegiatan Pawai Budaya yang diikuti</t>
  </si>
  <si>
    <t>1 Kali</t>
  </si>
  <si>
    <t>Pembinaan dan kerjasama penyelenggaraan kegiatan seksi pembangunan fisik</t>
  </si>
  <si>
    <t>Jumlah Objek IMB yang disupervisi dan Jumlah desa yang dibina untuk lomba Seksi Pembangunan Fisik</t>
  </si>
  <si>
    <t>Pengelolaan lingkungan hidup</t>
  </si>
  <si>
    <t>Jumlah penanaman pohon lindung di ruang Milik Jalan Desa</t>
  </si>
  <si>
    <t>800 Pohon</t>
  </si>
  <si>
    <t>Pembinaan dan kerjasama penyelnggaraan kegiatan seksi pemerintahan</t>
  </si>
  <si>
    <t>Jumlah Perangkat desa yang di bina dan Jumlah Desa yang dibina untuk kegiatan lomba seksi pemerintahan</t>
  </si>
  <si>
    <t>184 Perangkat dan 23 Desa</t>
  </si>
  <si>
    <t>Pengawasan penyelenggaraan pemerintahan desa/kelurahan</t>
  </si>
  <si>
    <t>Jumlah perdes yang dievaluasi dan desa yang di supervisi administrasinya</t>
  </si>
  <si>
    <t>23 Perdes</t>
  </si>
  <si>
    <t>Koordinasi penyelenggaraan kegiatan Seksi pembangunan fisik</t>
  </si>
  <si>
    <t>Jumlah Peserta Musrenbang des yang dimonitor dan Jumlah Musrenbang Kecamatan</t>
  </si>
  <si>
    <t>115 Peserta</t>
  </si>
  <si>
    <t>100 Peserta</t>
  </si>
  <si>
    <t>2 Kali dan 23 Desa</t>
  </si>
  <si>
    <t xml:space="preserve">2 Kali </t>
  </si>
  <si>
    <t xml:space="preserve">2 Rakor dan12 Rakor FKDM </t>
  </si>
  <si>
    <t>4 Buah Pembinaan</t>
  </si>
  <si>
    <t>2 Kali Upacara</t>
  </si>
  <si>
    <t>2 Kali</t>
  </si>
  <si>
    <t>55 IMB dan 23 Desa</t>
  </si>
  <si>
    <t>368 Perangkat dan 23 Desa</t>
  </si>
  <si>
    <t>215 Peserta</t>
  </si>
  <si>
    <t>Kasi Kesejahteraan Sosial</t>
  </si>
  <si>
    <t>Survey kepuasan masyarakat terhadap PD</t>
  </si>
  <si>
    <t>Jumlah survey kepuasan masyarakat yang diadakan</t>
  </si>
  <si>
    <t>4Kali</t>
  </si>
  <si>
    <t>7 Paket</t>
  </si>
  <si>
    <t>3 Jenis dan 3 Buah</t>
  </si>
  <si>
    <t>33 Jenis dan 63 Buah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</si>
</sst>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Rp &quot;* #,##0.00_);_(&quot;Rp &quot;* \(#,##0.00\);_(&quot;Rp &quot;* &quot;-&quot;??_);_(@_)"/>
    <numFmt numFmtId="164" formatCode="_(&quot;Rp &quot;* #,##0.00_);_(&quot;Rp &quot;* \(#,##0.00\);_(&quot;Rp &quot;* &quot;-&quot;_);_(@_)"/>
    <numFmt numFmtId="165" formatCode="0.0%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0070C0"/>
      <name val="Arial"/>
      <family val="2"/>
    </font>
    <font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4" fillId="0" borderId="0"/>
    <xf numFmtId="0" fontId="1" fillId="0" borderId="0"/>
  </cellStyleXfs>
  <cellXfs count="108">
    <xf numFmtId="0" fontId="0" fillId="0" borderId="0" xfId="0"/>
    <xf numFmtId="0" fontId="2" fillId="2" borderId="0" xfId="0" applyFont="1" applyFill="1"/>
    <xf numFmtId="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quotePrefix="1" applyNumberFormat="1" applyFont="1" applyFill="1" applyBorder="1" applyAlignment="1">
      <alignment horizontal="center" vertical="center" wrapText="1"/>
    </xf>
    <xf numFmtId="164" fontId="5" fillId="2" borderId="1" xfId="1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quotePrefix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  <xf numFmtId="0" fontId="6" fillId="2" borderId="0" xfId="0" applyFont="1" applyFill="1"/>
    <xf numFmtId="41" fontId="2" fillId="2" borderId="0" xfId="0" applyNumberFormat="1" applyFont="1" applyFill="1"/>
    <xf numFmtId="0" fontId="6" fillId="0" borderId="0" xfId="0" applyFont="1" applyAlignme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/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5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/>
    </xf>
    <xf numFmtId="44" fontId="2" fillId="2" borderId="0" xfId="0" applyNumberFormat="1" applyFont="1" applyFill="1"/>
    <xf numFmtId="164" fontId="5" fillId="2" borderId="2" xfId="0" quotePrefix="1" applyNumberFormat="1" applyFont="1" applyFill="1" applyBorder="1" applyAlignment="1">
      <alignment horizontal="center" vertical="center" wrapText="1"/>
    </xf>
    <xf numFmtId="164" fontId="5" fillId="2" borderId="2" xfId="1" quotePrefix="1" applyNumberFormat="1" applyFont="1" applyFill="1" applyBorder="1" applyAlignment="1">
      <alignment horizontal="center" vertical="center" wrapText="1"/>
    </xf>
    <xf numFmtId="164" fontId="5" fillId="2" borderId="7" xfId="1" quotePrefix="1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3" applyFont="1" applyAlignment="1">
      <alignment horizontal="center" vertical="center"/>
    </xf>
    <xf numFmtId="49" fontId="5" fillId="2" borderId="5" xfId="2" applyNumberFormat="1" applyFont="1" applyFill="1" applyBorder="1" applyAlignment="1">
      <alignment horizontal="left" vertical="top" wrapText="1"/>
    </xf>
    <xf numFmtId="49" fontId="5" fillId="2" borderId="2" xfId="2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center" wrapText="1"/>
    </xf>
    <xf numFmtId="164" fontId="5" fillId="2" borderId="2" xfId="0" quotePrefix="1" applyNumberFormat="1" applyFont="1" applyFill="1" applyBorder="1" applyAlignment="1">
      <alignment vertical="center" wrapText="1"/>
    </xf>
    <xf numFmtId="164" fontId="5" fillId="2" borderId="2" xfId="1" quotePrefix="1" applyNumberFormat="1" applyFont="1" applyFill="1" applyBorder="1" applyAlignment="1">
      <alignment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9" fontId="5" fillId="2" borderId="7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9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top" wrapText="1"/>
    </xf>
    <xf numFmtId="9" fontId="5" fillId="2" borderId="2" xfId="0" quotePrefix="1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/>
    </xf>
    <xf numFmtId="1" fontId="5" fillId="2" borderId="2" xfId="0" quotePrefix="1" applyNumberFormat="1" applyFont="1" applyFill="1" applyBorder="1" applyAlignment="1">
      <alignment horizontal="center" vertical="center" wrapText="1"/>
    </xf>
    <xf numFmtId="1" fontId="5" fillId="2" borderId="7" xfId="0" quotePrefix="1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9" fontId="5" fillId="2" borderId="2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164" fontId="5" fillId="2" borderId="1" xfId="0" quotePrefix="1" applyNumberFormat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/>
    </xf>
    <xf numFmtId="0" fontId="5" fillId="2" borderId="10" xfId="0" quotePrefix="1" applyFont="1" applyFill="1" applyBorder="1" applyAlignment="1">
      <alignment horizontal="center"/>
    </xf>
    <xf numFmtId="0" fontId="5" fillId="2" borderId="11" xfId="0" quotePrefix="1" applyFont="1" applyFill="1" applyBorder="1" applyAlignment="1">
      <alignment horizontal="center"/>
    </xf>
    <xf numFmtId="0" fontId="5" fillId="2" borderId="7" xfId="0" applyFont="1" applyFill="1" applyBorder="1" applyAlignment="1">
      <alignment vertical="top" wrapText="1"/>
    </xf>
    <xf numFmtId="164" fontId="5" fillId="2" borderId="1" xfId="1" quotePrefix="1" applyNumberFormat="1" applyFont="1" applyFill="1" applyBorder="1" applyAlignment="1">
      <alignment vertical="center" wrapText="1"/>
    </xf>
    <xf numFmtId="164" fontId="5" fillId="2" borderId="1" xfId="0" quotePrefix="1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top" wrapText="1"/>
    </xf>
    <xf numFmtId="164" fontId="5" fillId="2" borderId="7" xfId="0" quotePrefix="1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164" fontId="5" fillId="2" borderId="6" xfId="1" quotePrefix="1" applyNumberFormat="1" applyFont="1" applyFill="1" applyBorder="1" applyAlignment="1">
      <alignment vertical="center" wrapText="1"/>
    </xf>
    <xf numFmtId="164" fontId="5" fillId="2" borderId="6" xfId="0" quotePrefix="1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6" xfId="0" applyFont="1" applyFill="1" applyBorder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2" xfId="0" quotePrefix="1" applyFont="1" applyFill="1" applyBorder="1" applyAlignment="1">
      <alignment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quotePrefix="1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 applyProtection="1">
      <alignment vertical="top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quotePrefix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7" xfId="0" quotePrefix="1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</cellXfs>
  <cellStyles count="4">
    <cellStyle name="Comma [0]" xfId="1" builtinId="6"/>
    <cellStyle name="Normal" xfId="0" builtinId="0"/>
    <cellStyle name="Normal 2 2" xfId="2"/>
    <cellStyle name="Norma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7"/>
  <sheetViews>
    <sheetView tabSelected="1" topLeftCell="A37" zoomScale="55" zoomScaleNormal="55" workbookViewId="0">
      <selection activeCell="L37" sqref="B19:Z95"/>
    </sheetView>
  </sheetViews>
  <sheetFormatPr defaultRowHeight="15"/>
  <cols>
    <col min="1" max="1" width="2.140625" style="1" customWidth="1"/>
    <col min="2" max="2" width="18.28515625" style="1" customWidth="1"/>
    <col min="3" max="3" width="9.140625" style="1"/>
    <col min="4" max="4" width="8.28515625" style="1" customWidth="1"/>
    <col min="5" max="5" width="18.7109375" style="1" customWidth="1"/>
    <col min="6" max="6" width="27.140625" style="1" customWidth="1"/>
    <col min="7" max="7" width="20.140625" style="1" customWidth="1"/>
    <col min="8" max="8" width="20.42578125" style="1" customWidth="1"/>
    <col min="9" max="9" width="17" style="1" customWidth="1"/>
    <col min="10" max="10" width="12.5703125" style="1" customWidth="1"/>
    <col min="11" max="11" width="11.140625" style="1" customWidth="1"/>
    <col min="12" max="12" width="26.140625" style="1" customWidth="1"/>
    <col min="13" max="13" width="12.85546875" style="1" customWidth="1"/>
    <col min="14" max="14" width="26.42578125" style="18" customWidth="1"/>
    <col min="15" max="15" width="10.7109375" style="1" customWidth="1"/>
    <col min="16" max="16" width="26.5703125" style="1" customWidth="1"/>
    <col min="17" max="17" width="10.7109375" style="1" customWidth="1"/>
    <col min="18" max="18" width="26" style="1" customWidth="1"/>
    <col min="19" max="19" width="11" style="1" customWidth="1"/>
    <col min="20" max="20" width="26.28515625" style="1" customWidth="1"/>
    <col min="21" max="21" width="11.140625" style="1" customWidth="1"/>
    <col min="22" max="22" width="26.85546875" style="1" customWidth="1"/>
    <col min="23" max="23" width="10.7109375" style="1" customWidth="1"/>
    <col min="24" max="24" width="27.140625" style="1" customWidth="1"/>
    <col min="25" max="25" width="15.42578125" style="1" customWidth="1"/>
    <col min="26" max="26" width="11.7109375" style="1" customWidth="1"/>
    <col min="27" max="29" width="9.140625" style="1"/>
    <col min="30" max="30" width="25.42578125" style="1" bestFit="1" customWidth="1"/>
    <col min="31" max="31" width="9.140625" style="1"/>
    <col min="32" max="32" width="17.7109375" style="1" bestFit="1" customWidth="1"/>
    <col min="33" max="16384" width="9.140625" style="1"/>
  </cols>
  <sheetData>
    <row r="1" spans="2:26">
      <c r="B1" s="45" t="s">
        <v>116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2:26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4" spans="2:26">
      <c r="B4" s="1" t="s">
        <v>1</v>
      </c>
      <c r="C4" s="1" t="s">
        <v>4</v>
      </c>
    </row>
    <row r="6" spans="2:26" s="8" customFormat="1">
      <c r="B6" s="8" t="s">
        <v>2</v>
      </c>
      <c r="C6" s="10" t="s">
        <v>251</v>
      </c>
      <c r="N6" s="18"/>
    </row>
    <row r="7" spans="2:26">
      <c r="B7" s="1" t="s">
        <v>3</v>
      </c>
      <c r="C7" s="28" t="s">
        <v>329</v>
      </c>
    </row>
    <row r="8" spans="2:26">
      <c r="C8" s="28" t="s">
        <v>330</v>
      </c>
    </row>
    <row r="9" spans="2:26">
      <c r="C9" s="28" t="s">
        <v>331</v>
      </c>
    </row>
    <row r="10" spans="2:26">
      <c r="C10" s="28" t="s">
        <v>332</v>
      </c>
      <c r="L10" s="9"/>
    </row>
    <row r="11" spans="2:26">
      <c r="C11" s="28" t="s">
        <v>333</v>
      </c>
      <c r="L11" s="9"/>
      <c r="P11" s="9"/>
    </row>
    <row r="12" spans="2:26">
      <c r="C12" s="28" t="s">
        <v>334</v>
      </c>
      <c r="T12" s="9"/>
      <c r="U12" s="9"/>
      <c r="V12" s="9"/>
    </row>
    <row r="13" spans="2:26">
      <c r="C13" s="28" t="s">
        <v>335</v>
      </c>
      <c r="T13" s="9"/>
      <c r="U13" s="9"/>
      <c r="V13" s="9"/>
    </row>
    <row r="14" spans="2:26">
      <c r="C14" s="11"/>
      <c r="T14" s="9"/>
      <c r="U14" s="9"/>
      <c r="V14" s="9"/>
    </row>
    <row r="15" spans="2:26">
      <c r="B15" s="1" t="s">
        <v>3</v>
      </c>
      <c r="C15" s="13" t="s">
        <v>338</v>
      </c>
    </row>
    <row r="16" spans="2:26">
      <c r="C16" s="27" t="s">
        <v>328</v>
      </c>
    </row>
    <row r="17" spans="2:26">
      <c r="C17" s="12" t="s">
        <v>339</v>
      </c>
    </row>
    <row r="19" spans="2:26" ht="30" customHeight="1">
      <c r="B19" s="46" t="s">
        <v>5</v>
      </c>
      <c r="C19" s="46" t="s">
        <v>6</v>
      </c>
      <c r="D19" s="46"/>
      <c r="E19" s="46" t="s">
        <v>7</v>
      </c>
      <c r="F19" s="46" t="s">
        <v>8</v>
      </c>
      <c r="G19" s="46" t="s">
        <v>9</v>
      </c>
      <c r="H19" s="46" t="s">
        <v>10</v>
      </c>
      <c r="I19" s="19" t="s">
        <v>11</v>
      </c>
      <c r="J19" s="46" t="s">
        <v>13</v>
      </c>
      <c r="K19" s="47" t="s">
        <v>21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9"/>
      <c r="Y19" s="46" t="s">
        <v>24</v>
      </c>
      <c r="Z19" s="46" t="s">
        <v>22</v>
      </c>
    </row>
    <row r="20" spans="2:26" ht="51.75" customHeight="1">
      <c r="B20" s="46"/>
      <c r="C20" s="46"/>
      <c r="D20" s="46"/>
      <c r="E20" s="46"/>
      <c r="F20" s="46"/>
      <c r="G20" s="46"/>
      <c r="H20" s="46"/>
      <c r="I20" s="5" t="s">
        <v>23</v>
      </c>
      <c r="J20" s="46"/>
      <c r="K20" s="50" t="s">
        <v>14</v>
      </c>
      <c r="L20" s="50"/>
      <c r="M20" s="50" t="s">
        <v>17</v>
      </c>
      <c r="N20" s="50"/>
      <c r="O20" s="50" t="s">
        <v>18</v>
      </c>
      <c r="P20" s="50"/>
      <c r="Q20" s="50" t="s">
        <v>19</v>
      </c>
      <c r="R20" s="50"/>
      <c r="S20" s="50" t="s">
        <v>20</v>
      </c>
      <c r="T20" s="50"/>
      <c r="U20" s="50" t="s">
        <v>117</v>
      </c>
      <c r="V20" s="50"/>
      <c r="W20" s="46" t="s">
        <v>133</v>
      </c>
      <c r="X20" s="46"/>
      <c r="Y20" s="46"/>
      <c r="Z20" s="46"/>
    </row>
    <row r="21" spans="2:26" ht="50.25" customHeight="1">
      <c r="B21" s="46"/>
      <c r="C21" s="46"/>
      <c r="D21" s="46"/>
      <c r="E21" s="46"/>
      <c r="F21" s="46"/>
      <c r="G21" s="46"/>
      <c r="H21" s="46"/>
      <c r="I21" s="5" t="s">
        <v>12</v>
      </c>
      <c r="J21" s="46"/>
      <c r="K21" s="19" t="s">
        <v>15</v>
      </c>
      <c r="L21" s="19" t="s">
        <v>16</v>
      </c>
      <c r="M21" s="19" t="s">
        <v>15</v>
      </c>
      <c r="N21" s="19" t="s">
        <v>16</v>
      </c>
      <c r="O21" s="19" t="s">
        <v>15</v>
      </c>
      <c r="P21" s="19" t="s">
        <v>16</v>
      </c>
      <c r="Q21" s="19" t="s">
        <v>15</v>
      </c>
      <c r="R21" s="19" t="s">
        <v>16</v>
      </c>
      <c r="S21" s="19" t="s">
        <v>15</v>
      </c>
      <c r="T21" s="19" t="s">
        <v>16</v>
      </c>
      <c r="U21" s="19" t="s">
        <v>15</v>
      </c>
      <c r="V21" s="19" t="s">
        <v>16</v>
      </c>
      <c r="W21" s="19" t="s">
        <v>15</v>
      </c>
      <c r="X21" s="19" t="s">
        <v>16</v>
      </c>
      <c r="Y21" s="46"/>
      <c r="Z21" s="46"/>
    </row>
    <row r="22" spans="2:26">
      <c r="B22" s="20" t="s">
        <v>25</v>
      </c>
      <c r="C22" s="51" t="s">
        <v>26</v>
      </c>
      <c r="D22" s="51"/>
      <c r="E22" s="20" t="s">
        <v>27</v>
      </c>
      <c r="F22" s="20" t="s">
        <v>28</v>
      </c>
      <c r="G22" s="20" t="s">
        <v>29</v>
      </c>
      <c r="H22" s="20" t="s">
        <v>30</v>
      </c>
      <c r="I22" s="20" t="s">
        <v>31</v>
      </c>
      <c r="J22" s="20" t="s">
        <v>32</v>
      </c>
      <c r="K22" s="20" t="s">
        <v>33</v>
      </c>
      <c r="L22" s="20" t="s">
        <v>34</v>
      </c>
      <c r="M22" s="20" t="s">
        <v>35</v>
      </c>
      <c r="N22" s="20" t="s">
        <v>36</v>
      </c>
      <c r="O22" s="20" t="s">
        <v>37</v>
      </c>
      <c r="P22" s="20" t="s">
        <v>38</v>
      </c>
      <c r="Q22" s="20" t="s">
        <v>39</v>
      </c>
      <c r="R22" s="20" t="s">
        <v>40</v>
      </c>
      <c r="S22" s="20" t="s">
        <v>41</v>
      </c>
      <c r="T22" s="20" t="s">
        <v>42</v>
      </c>
      <c r="U22" s="20" t="s">
        <v>43</v>
      </c>
      <c r="V22" s="20" t="s">
        <v>44</v>
      </c>
      <c r="W22" s="20" t="s">
        <v>45</v>
      </c>
      <c r="X22" s="20" t="s">
        <v>46</v>
      </c>
      <c r="Y22" s="20" t="s">
        <v>118</v>
      </c>
      <c r="Z22" s="20" t="s">
        <v>119</v>
      </c>
    </row>
    <row r="23" spans="2:26" ht="145.5" customHeight="1">
      <c r="B23" s="52" t="s">
        <v>252</v>
      </c>
      <c r="C23" s="53" t="s">
        <v>254</v>
      </c>
      <c r="D23" s="54"/>
      <c r="E23" s="52" t="s">
        <v>254</v>
      </c>
      <c r="F23" s="52" t="s">
        <v>257</v>
      </c>
      <c r="G23" s="55" t="s">
        <v>261</v>
      </c>
      <c r="H23" s="56" t="s">
        <v>340</v>
      </c>
      <c r="I23" s="57" t="s">
        <v>341</v>
      </c>
      <c r="J23" s="2" t="s">
        <v>342</v>
      </c>
      <c r="K23" s="2" t="s">
        <v>343</v>
      </c>
      <c r="L23" s="3">
        <v>32254000</v>
      </c>
      <c r="M23" s="2" t="s">
        <v>343</v>
      </c>
      <c r="N23" s="4">
        <v>3400000</v>
      </c>
      <c r="O23" s="44">
        <v>0</v>
      </c>
      <c r="P23" s="4">
        <v>0</v>
      </c>
      <c r="Q23" s="58">
        <v>0</v>
      </c>
      <c r="R23" s="34">
        <v>0</v>
      </c>
      <c r="S23" s="44">
        <v>0</v>
      </c>
      <c r="T23" s="34">
        <v>0</v>
      </c>
      <c r="U23" s="44">
        <v>0</v>
      </c>
      <c r="V23" s="34">
        <v>0</v>
      </c>
      <c r="W23" s="2" t="s">
        <v>382</v>
      </c>
      <c r="X23" s="33">
        <f>L23+N23</f>
        <v>35654000</v>
      </c>
      <c r="Y23" s="5" t="s">
        <v>72</v>
      </c>
      <c r="Z23" s="5" t="s">
        <v>47</v>
      </c>
    </row>
    <row r="24" spans="2:26" ht="72" customHeight="1">
      <c r="B24" s="59"/>
      <c r="C24" s="60"/>
      <c r="D24" s="61"/>
      <c r="E24" s="59"/>
      <c r="F24" s="59" t="s">
        <v>258</v>
      </c>
      <c r="G24" s="62"/>
      <c r="H24" s="30" t="s">
        <v>344</v>
      </c>
      <c r="I24" s="57" t="s">
        <v>345</v>
      </c>
      <c r="J24" s="2" t="s">
        <v>346</v>
      </c>
      <c r="K24" s="2" t="s">
        <v>346</v>
      </c>
      <c r="L24" s="3">
        <v>10000000</v>
      </c>
      <c r="M24" s="2" t="s">
        <v>346</v>
      </c>
      <c r="N24" s="4">
        <v>4400000</v>
      </c>
      <c r="O24" s="44">
        <v>0</v>
      </c>
      <c r="P24" s="4">
        <v>0</v>
      </c>
      <c r="Q24" s="58">
        <v>0</v>
      </c>
      <c r="R24" s="34">
        <v>0</v>
      </c>
      <c r="S24" s="44">
        <v>0</v>
      </c>
      <c r="T24" s="34">
        <v>0</v>
      </c>
      <c r="U24" s="44">
        <v>0</v>
      </c>
      <c r="V24" s="34">
        <v>0</v>
      </c>
      <c r="W24" s="2" t="s">
        <v>383</v>
      </c>
      <c r="X24" s="33">
        <f t="shared" ref="X24:X36" si="0">L24+N24</f>
        <v>14400000</v>
      </c>
      <c r="Y24" s="5" t="s">
        <v>73</v>
      </c>
      <c r="Z24" s="5" t="s">
        <v>47</v>
      </c>
    </row>
    <row r="25" spans="2:26" ht="135.75" customHeight="1">
      <c r="B25" s="59"/>
      <c r="C25" s="60"/>
      <c r="D25" s="61"/>
      <c r="E25" s="59"/>
      <c r="F25" s="59" t="s">
        <v>259</v>
      </c>
      <c r="G25" s="62"/>
      <c r="H25" s="30" t="s">
        <v>347</v>
      </c>
      <c r="I25" s="57" t="s">
        <v>348</v>
      </c>
      <c r="J25" s="2" t="s">
        <v>349</v>
      </c>
      <c r="K25" s="2" t="s">
        <v>349</v>
      </c>
      <c r="L25" s="3">
        <v>23000000</v>
      </c>
      <c r="M25" s="2" t="s">
        <v>359</v>
      </c>
      <c r="N25" s="4">
        <v>21050000</v>
      </c>
      <c r="O25" s="44">
        <v>0</v>
      </c>
      <c r="P25" s="4">
        <v>0</v>
      </c>
      <c r="Q25" s="58">
        <v>0</v>
      </c>
      <c r="R25" s="34">
        <v>0</v>
      </c>
      <c r="S25" s="44">
        <v>0</v>
      </c>
      <c r="T25" s="34">
        <v>0</v>
      </c>
      <c r="U25" s="44">
        <v>0</v>
      </c>
      <c r="V25" s="34">
        <v>0</v>
      </c>
      <c r="W25" s="2" t="s">
        <v>355</v>
      </c>
      <c r="X25" s="33">
        <f t="shared" si="0"/>
        <v>44050000</v>
      </c>
      <c r="Y25" s="5" t="s">
        <v>73</v>
      </c>
      <c r="Z25" s="5" t="s">
        <v>47</v>
      </c>
    </row>
    <row r="26" spans="2:26" ht="84" customHeight="1">
      <c r="B26" s="59"/>
      <c r="C26" s="60"/>
      <c r="D26" s="61"/>
      <c r="E26" s="59"/>
      <c r="F26" s="59" t="s">
        <v>300</v>
      </c>
      <c r="G26" s="62"/>
      <c r="H26" s="30" t="s">
        <v>350</v>
      </c>
      <c r="I26" s="57" t="s">
        <v>351</v>
      </c>
      <c r="J26" s="2" t="s">
        <v>352</v>
      </c>
      <c r="K26" s="2" t="s">
        <v>352</v>
      </c>
      <c r="L26" s="3">
        <v>57000000</v>
      </c>
      <c r="M26" s="2" t="s">
        <v>352</v>
      </c>
      <c r="N26" s="4">
        <v>31160000</v>
      </c>
      <c r="O26" s="44">
        <v>0</v>
      </c>
      <c r="P26" s="4">
        <v>0</v>
      </c>
      <c r="Q26" s="58">
        <v>0</v>
      </c>
      <c r="R26" s="34">
        <v>0</v>
      </c>
      <c r="S26" s="44">
        <v>0</v>
      </c>
      <c r="T26" s="34">
        <v>0</v>
      </c>
      <c r="U26" s="44">
        <v>0</v>
      </c>
      <c r="V26" s="34">
        <v>0</v>
      </c>
      <c r="W26" s="2" t="s">
        <v>384</v>
      </c>
      <c r="X26" s="33">
        <f t="shared" si="0"/>
        <v>88160000</v>
      </c>
      <c r="Y26" s="5" t="s">
        <v>74</v>
      </c>
      <c r="Z26" s="5" t="s">
        <v>47</v>
      </c>
    </row>
    <row r="27" spans="2:26" ht="93.75" customHeight="1">
      <c r="B27" s="59"/>
      <c r="C27" s="60"/>
      <c r="D27" s="61"/>
      <c r="E27" s="59"/>
      <c r="F27" s="59" t="s">
        <v>260</v>
      </c>
      <c r="G27" s="62"/>
      <c r="H27" s="30" t="s">
        <v>353</v>
      </c>
      <c r="I27" s="57" t="s">
        <v>354</v>
      </c>
      <c r="J27" s="2" t="s">
        <v>355</v>
      </c>
      <c r="K27" s="2" t="s">
        <v>349</v>
      </c>
      <c r="L27" s="3">
        <v>130750000</v>
      </c>
      <c r="M27" s="2" t="s">
        <v>355</v>
      </c>
      <c r="N27" s="4">
        <v>130600000</v>
      </c>
      <c r="O27" s="44">
        <v>0</v>
      </c>
      <c r="P27" s="4">
        <v>0</v>
      </c>
      <c r="Q27" s="58">
        <v>0</v>
      </c>
      <c r="R27" s="34">
        <v>0</v>
      </c>
      <c r="S27" s="44">
        <v>0</v>
      </c>
      <c r="T27" s="34">
        <v>0</v>
      </c>
      <c r="U27" s="44">
        <v>0</v>
      </c>
      <c r="V27" s="34">
        <v>0</v>
      </c>
      <c r="W27" s="2" t="s">
        <v>385</v>
      </c>
      <c r="X27" s="33">
        <f t="shared" si="0"/>
        <v>261350000</v>
      </c>
      <c r="Y27" s="5" t="s">
        <v>74</v>
      </c>
      <c r="Z27" s="5" t="s">
        <v>47</v>
      </c>
    </row>
    <row r="28" spans="2:26" ht="96.75" customHeight="1">
      <c r="B28" s="59"/>
      <c r="C28" s="60"/>
      <c r="D28" s="61"/>
      <c r="E28" s="59"/>
      <c r="F28" s="59" t="s">
        <v>301</v>
      </c>
      <c r="G28" s="62"/>
      <c r="H28" s="30" t="s">
        <v>356</v>
      </c>
      <c r="I28" s="57" t="s">
        <v>357</v>
      </c>
      <c r="J28" s="2" t="s">
        <v>358</v>
      </c>
      <c r="K28" s="2" t="s">
        <v>358</v>
      </c>
      <c r="L28" s="3">
        <v>49100000</v>
      </c>
      <c r="M28" s="2" t="s">
        <v>358</v>
      </c>
      <c r="N28" s="4">
        <v>44500000</v>
      </c>
      <c r="O28" s="44">
        <v>0</v>
      </c>
      <c r="P28" s="4">
        <v>0</v>
      </c>
      <c r="Q28" s="58">
        <v>0</v>
      </c>
      <c r="R28" s="34">
        <v>0</v>
      </c>
      <c r="S28" s="44">
        <v>0</v>
      </c>
      <c r="T28" s="34">
        <v>0</v>
      </c>
      <c r="U28" s="44">
        <v>0</v>
      </c>
      <c r="V28" s="34">
        <v>0</v>
      </c>
      <c r="W28" s="2" t="s">
        <v>386</v>
      </c>
      <c r="X28" s="33">
        <f t="shared" si="0"/>
        <v>93600000</v>
      </c>
      <c r="Y28" s="5" t="s">
        <v>74</v>
      </c>
      <c r="Z28" s="5" t="s">
        <v>47</v>
      </c>
    </row>
    <row r="29" spans="2:26" ht="66.75" customHeight="1">
      <c r="B29" s="59"/>
      <c r="C29" s="60"/>
      <c r="D29" s="61"/>
      <c r="E29" s="59"/>
      <c r="F29" s="59"/>
      <c r="G29" s="62"/>
      <c r="H29" s="30" t="s">
        <v>360</v>
      </c>
      <c r="I29" s="57" t="s">
        <v>361</v>
      </c>
      <c r="J29" s="2" t="s">
        <v>346</v>
      </c>
      <c r="K29" s="2" t="s">
        <v>346</v>
      </c>
      <c r="L29" s="3">
        <v>10000000</v>
      </c>
      <c r="M29" s="2" t="s">
        <v>346</v>
      </c>
      <c r="N29" s="4">
        <v>2200000</v>
      </c>
      <c r="O29" s="44">
        <v>0</v>
      </c>
      <c r="P29" s="4">
        <v>0</v>
      </c>
      <c r="Q29" s="58">
        <v>0</v>
      </c>
      <c r="R29" s="34">
        <v>0</v>
      </c>
      <c r="S29" s="44">
        <v>0</v>
      </c>
      <c r="T29" s="34">
        <v>0</v>
      </c>
      <c r="U29" s="44">
        <v>0</v>
      </c>
      <c r="V29" s="34">
        <v>0</v>
      </c>
      <c r="W29" s="2" t="s">
        <v>383</v>
      </c>
      <c r="X29" s="33">
        <f t="shared" si="0"/>
        <v>12200000</v>
      </c>
      <c r="Y29" s="5" t="s">
        <v>391</v>
      </c>
      <c r="Z29" s="5" t="s">
        <v>47</v>
      </c>
    </row>
    <row r="30" spans="2:26" ht="120.75" customHeight="1">
      <c r="B30" s="59"/>
      <c r="C30" s="60"/>
      <c r="D30" s="61"/>
      <c r="E30" s="59"/>
      <c r="F30" s="59"/>
      <c r="G30" s="62"/>
      <c r="H30" s="30" t="s">
        <v>362</v>
      </c>
      <c r="I30" s="57" t="s">
        <v>363</v>
      </c>
      <c r="J30" s="2" t="s">
        <v>359</v>
      </c>
      <c r="K30" s="2" t="s">
        <v>359</v>
      </c>
      <c r="L30" s="3">
        <v>10800000</v>
      </c>
      <c r="M30" s="2" t="s">
        <v>359</v>
      </c>
      <c r="N30" s="4">
        <v>13400000</v>
      </c>
      <c r="O30" s="44">
        <v>0</v>
      </c>
      <c r="P30" s="4">
        <v>0</v>
      </c>
      <c r="Q30" s="58">
        <v>0</v>
      </c>
      <c r="R30" s="34">
        <v>0</v>
      </c>
      <c r="S30" s="44">
        <v>0</v>
      </c>
      <c r="T30" s="34">
        <v>0</v>
      </c>
      <c r="U30" s="44">
        <v>0</v>
      </c>
      <c r="V30" s="34">
        <v>0</v>
      </c>
      <c r="W30" s="2" t="s">
        <v>385</v>
      </c>
      <c r="X30" s="33">
        <f t="shared" si="0"/>
        <v>24200000</v>
      </c>
      <c r="Y30" s="5" t="s">
        <v>391</v>
      </c>
      <c r="Z30" s="5" t="s">
        <v>47</v>
      </c>
    </row>
    <row r="31" spans="2:26" ht="66.75" customHeight="1">
      <c r="B31" s="59"/>
      <c r="C31" s="60"/>
      <c r="D31" s="61"/>
      <c r="E31" s="59"/>
      <c r="F31" s="59"/>
      <c r="G31" s="62"/>
      <c r="H31" s="56" t="s">
        <v>364</v>
      </c>
      <c r="I31" s="57" t="s">
        <v>365</v>
      </c>
      <c r="J31" s="2" t="s">
        <v>366</v>
      </c>
      <c r="K31" s="2" t="s">
        <v>366</v>
      </c>
      <c r="L31" s="3">
        <v>24000000</v>
      </c>
      <c r="M31" s="2" t="s">
        <v>366</v>
      </c>
      <c r="N31" s="4">
        <v>37900000</v>
      </c>
      <c r="O31" s="44">
        <v>0</v>
      </c>
      <c r="P31" s="4">
        <v>0</v>
      </c>
      <c r="Q31" s="58">
        <v>0</v>
      </c>
      <c r="R31" s="34">
        <v>0</v>
      </c>
      <c r="S31" s="44">
        <v>0</v>
      </c>
      <c r="T31" s="34">
        <v>0</v>
      </c>
      <c r="U31" s="44">
        <v>0</v>
      </c>
      <c r="V31" s="34">
        <v>0</v>
      </c>
      <c r="W31" s="2" t="s">
        <v>387</v>
      </c>
      <c r="X31" s="33">
        <f t="shared" si="0"/>
        <v>61900000</v>
      </c>
      <c r="Y31" s="5" t="s">
        <v>391</v>
      </c>
      <c r="Z31" s="5" t="s">
        <v>47</v>
      </c>
    </row>
    <row r="32" spans="2:26" ht="94.5" customHeight="1">
      <c r="B32" s="59"/>
      <c r="C32" s="60"/>
      <c r="D32" s="61"/>
      <c r="E32" s="59"/>
      <c r="F32" s="59"/>
      <c r="G32" s="62"/>
      <c r="H32" s="30" t="s">
        <v>367</v>
      </c>
      <c r="I32" s="57" t="s">
        <v>368</v>
      </c>
      <c r="J32" s="2" t="s">
        <v>228</v>
      </c>
      <c r="K32" s="2" t="s">
        <v>228</v>
      </c>
      <c r="L32" s="3">
        <v>13047000</v>
      </c>
      <c r="M32" s="2" t="s">
        <v>229</v>
      </c>
      <c r="N32" s="4">
        <v>8900000</v>
      </c>
      <c r="O32" s="44">
        <v>0</v>
      </c>
      <c r="P32" s="4">
        <v>0</v>
      </c>
      <c r="Q32" s="58">
        <v>0</v>
      </c>
      <c r="R32" s="34">
        <v>0</v>
      </c>
      <c r="S32" s="44">
        <v>0</v>
      </c>
      <c r="T32" s="34">
        <v>0</v>
      </c>
      <c r="U32" s="44">
        <v>0</v>
      </c>
      <c r="V32" s="34">
        <v>0</v>
      </c>
      <c r="W32" s="2" t="s">
        <v>388</v>
      </c>
      <c r="X32" s="33">
        <f t="shared" si="0"/>
        <v>21947000</v>
      </c>
      <c r="Y32" s="5" t="s">
        <v>76</v>
      </c>
      <c r="Z32" s="5" t="s">
        <v>47</v>
      </c>
    </row>
    <row r="33" spans="2:26" ht="70.5" customHeight="1">
      <c r="B33" s="59"/>
      <c r="C33" s="60"/>
      <c r="D33" s="61"/>
      <c r="E33" s="59"/>
      <c r="F33" s="59"/>
      <c r="G33" s="62"/>
      <c r="H33" s="56" t="s">
        <v>369</v>
      </c>
      <c r="I33" s="57" t="s">
        <v>370</v>
      </c>
      <c r="J33" s="6">
        <v>0</v>
      </c>
      <c r="K33" s="2" t="s">
        <v>371</v>
      </c>
      <c r="L33" s="3">
        <v>24200000</v>
      </c>
      <c r="M33" s="6">
        <v>0</v>
      </c>
      <c r="N33" s="4">
        <v>0</v>
      </c>
      <c r="O33" s="44">
        <v>0</v>
      </c>
      <c r="P33" s="4">
        <v>0</v>
      </c>
      <c r="Q33" s="58">
        <v>0</v>
      </c>
      <c r="R33" s="34">
        <v>0</v>
      </c>
      <c r="S33" s="44">
        <v>0</v>
      </c>
      <c r="T33" s="34">
        <v>0</v>
      </c>
      <c r="U33" s="44">
        <v>0</v>
      </c>
      <c r="V33" s="34">
        <v>0</v>
      </c>
      <c r="W33" s="2" t="s">
        <v>371</v>
      </c>
      <c r="X33" s="33">
        <f t="shared" si="0"/>
        <v>24200000</v>
      </c>
      <c r="Y33" s="5" t="s">
        <v>76</v>
      </c>
      <c r="Z33" s="5" t="s">
        <v>47</v>
      </c>
    </row>
    <row r="34" spans="2:26" ht="120.75" customHeight="1">
      <c r="B34" s="59"/>
      <c r="C34" s="60"/>
      <c r="D34" s="61"/>
      <c r="E34" s="59"/>
      <c r="F34" s="59"/>
      <c r="G34" s="62"/>
      <c r="H34" s="31" t="s">
        <v>372</v>
      </c>
      <c r="I34" s="32" t="s">
        <v>373</v>
      </c>
      <c r="J34" s="63" t="s">
        <v>374</v>
      </c>
      <c r="K34" s="63" t="s">
        <v>374</v>
      </c>
      <c r="L34" s="33">
        <v>10000000</v>
      </c>
      <c r="M34" s="63" t="s">
        <v>374</v>
      </c>
      <c r="N34" s="34">
        <v>7250000</v>
      </c>
      <c r="O34" s="44">
        <v>0</v>
      </c>
      <c r="P34" s="4">
        <v>0</v>
      </c>
      <c r="Q34" s="58">
        <v>0</v>
      </c>
      <c r="R34" s="34">
        <v>0</v>
      </c>
      <c r="S34" s="44">
        <v>0</v>
      </c>
      <c r="T34" s="34">
        <v>0</v>
      </c>
      <c r="U34" s="44">
        <v>0</v>
      </c>
      <c r="V34" s="34">
        <v>0</v>
      </c>
      <c r="W34" s="63" t="s">
        <v>389</v>
      </c>
      <c r="X34" s="33">
        <f t="shared" si="0"/>
        <v>17250000</v>
      </c>
      <c r="Y34" s="5" t="s">
        <v>72</v>
      </c>
      <c r="Z34" s="5" t="s">
        <v>47</v>
      </c>
    </row>
    <row r="35" spans="2:26" ht="84" customHeight="1">
      <c r="B35" s="59"/>
      <c r="C35" s="60"/>
      <c r="D35" s="61"/>
      <c r="E35" s="59"/>
      <c r="F35" s="59"/>
      <c r="G35" s="62"/>
      <c r="H35" s="31" t="s">
        <v>375</v>
      </c>
      <c r="I35" s="32" t="s">
        <v>376</v>
      </c>
      <c r="J35" s="63" t="s">
        <v>377</v>
      </c>
      <c r="K35" s="63" t="s">
        <v>377</v>
      </c>
      <c r="L35" s="33">
        <v>10000000</v>
      </c>
      <c r="M35" s="63" t="s">
        <v>377</v>
      </c>
      <c r="N35" s="34">
        <v>8000000</v>
      </c>
      <c r="O35" s="44">
        <v>0</v>
      </c>
      <c r="P35" s="4">
        <v>0</v>
      </c>
      <c r="Q35" s="58">
        <v>0</v>
      </c>
      <c r="R35" s="34">
        <v>0</v>
      </c>
      <c r="S35" s="44">
        <v>0</v>
      </c>
      <c r="T35" s="34">
        <v>0</v>
      </c>
      <c r="U35" s="44">
        <v>0</v>
      </c>
      <c r="V35" s="34">
        <v>0</v>
      </c>
      <c r="W35" s="63" t="s">
        <v>377</v>
      </c>
      <c r="X35" s="33">
        <f t="shared" si="0"/>
        <v>18000000</v>
      </c>
      <c r="Y35" s="5" t="s">
        <v>72</v>
      </c>
      <c r="Z35" s="5" t="s">
        <v>47</v>
      </c>
    </row>
    <row r="36" spans="2:26" ht="90.75" customHeight="1">
      <c r="B36" s="59"/>
      <c r="C36" s="60"/>
      <c r="D36" s="61"/>
      <c r="E36" s="59"/>
      <c r="F36" s="59"/>
      <c r="G36" s="62"/>
      <c r="H36" s="30" t="s">
        <v>378</v>
      </c>
      <c r="I36" s="57" t="s">
        <v>379</v>
      </c>
      <c r="J36" s="44" t="s">
        <v>380</v>
      </c>
      <c r="K36" s="44" t="s">
        <v>381</v>
      </c>
      <c r="L36" s="3">
        <v>18900000</v>
      </c>
      <c r="M36" s="44" t="s">
        <v>380</v>
      </c>
      <c r="N36" s="4">
        <v>16400000</v>
      </c>
      <c r="O36" s="44">
        <v>0</v>
      </c>
      <c r="P36" s="4">
        <v>0</v>
      </c>
      <c r="Q36" s="58">
        <v>0</v>
      </c>
      <c r="R36" s="34">
        <v>0</v>
      </c>
      <c r="S36" s="44">
        <v>0</v>
      </c>
      <c r="T36" s="34">
        <v>0</v>
      </c>
      <c r="U36" s="44">
        <v>0</v>
      </c>
      <c r="V36" s="34">
        <v>0</v>
      </c>
      <c r="W36" s="44" t="s">
        <v>390</v>
      </c>
      <c r="X36" s="33">
        <f t="shared" si="0"/>
        <v>35300000</v>
      </c>
      <c r="Y36" s="5" t="s">
        <v>76</v>
      </c>
      <c r="Z36" s="5" t="s">
        <v>47</v>
      </c>
    </row>
    <row r="37" spans="2:26" ht="96.75" customHeight="1">
      <c r="B37" s="59"/>
      <c r="C37" s="60"/>
      <c r="D37" s="61"/>
      <c r="E37" s="59"/>
      <c r="F37" s="59"/>
      <c r="G37" s="62"/>
      <c r="H37" s="64" t="s">
        <v>265</v>
      </c>
      <c r="I37" s="65" t="s">
        <v>282</v>
      </c>
      <c r="J37" s="2">
        <v>0.75</v>
      </c>
      <c r="K37" s="2">
        <v>0.8</v>
      </c>
      <c r="L37" s="3">
        <v>0</v>
      </c>
      <c r="M37" s="66">
        <v>0.92500000000000004</v>
      </c>
      <c r="N37" s="4">
        <v>0</v>
      </c>
      <c r="O37" s="2">
        <v>0.95</v>
      </c>
      <c r="P37" s="4">
        <v>7360000</v>
      </c>
      <c r="Q37" s="67">
        <v>0.97499999999999998</v>
      </c>
      <c r="R37" s="34">
        <v>9600000</v>
      </c>
      <c r="S37" s="2">
        <v>1</v>
      </c>
      <c r="T37" s="34">
        <v>10500000</v>
      </c>
      <c r="U37" s="2">
        <v>1</v>
      </c>
      <c r="V37" s="34">
        <f>T37+(10%*T37)</f>
        <v>11550000</v>
      </c>
      <c r="W37" s="2">
        <v>1</v>
      </c>
      <c r="X37" s="33">
        <f t="shared" ref="X37" si="1">L37+N37+P37+R37+T37+V37</f>
        <v>39010000</v>
      </c>
      <c r="Y37" s="5" t="s">
        <v>72</v>
      </c>
      <c r="Z37" s="5" t="s">
        <v>47</v>
      </c>
    </row>
    <row r="38" spans="2:26" ht="80.25" customHeight="1">
      <c r="B38" s="62"/>
      <c r="C38" s="68"/>
      <c r="D38" s="69"/>
      <c r="E38" s="62"/>
      <c r="F38" s="59"/>
      <c r="G38" s="62"/>
      <c r="H38" s="65" t="s">
        <v>266</v>
      </c>
      <c r="I38" s="65" t="s">
        <v>283</v>
      </c>
      <c r="J38" s="2">
        <v>0.75</v>
      </c>
      <c r="K38" s="2">
        <v>0.8</v>
      </c>
      <c r="L38" s="70">
        <v>0</v>
      </c>
      <c r="M38" s="66">
        <v>0.92500000000000004</v>
      </c>
      <c r="N38" s="70">
        <v>0</v>
      </c>
      <c r="O38" s="2">
        <v>0.95</v>
      </c>
      <c r="P38" s="70">
        <v>3800000</v>
      </c>
      <c r="Q38" s="67">
        <v>0.97499999999999998</v>
      </c>
      <c r="R38" s="34">
        <f>P38+(10%*P38)</f>
        <v>4180000</v>
      </c>
      <c r="S38" s="2">
        <v>1</v>
      </c>
      <c r="T38" s="34">
        <f t="shared" ref="T38:T45" si="2">R38+(10%*R38)</f>
        <v>4598000</v>
      </c>
      <c r="U38" s="2">
        <v>1</v>
      </c>
      <c r="V38" s="34">
        <f>T38+(10%*T38)</f>
        <v>5057800</v>
      </c>
      <c r="W38" s="2">
        <v>1</v>
      </c>
      <c r="X38" s="33">
        <f t="shared" ref="X38:X57" si="3">L38+N38+P38+R38+T38+V38</f>
        <v>17635800</v>
      </c>
      <c r="Y38" s="5" t="s">
        <v>72</v>
      </c>
      <c r="Z38" s="5" t="s">
        <v>47</v>
      </c>
    </row>
    <row r="39" spans="2:26" ht="97.5" customHeight="1">
      <c r="B39" s="62"/>
      <c r="C39" s="68"/>
      <c r="D39" s="69"/>
      <c r="E39" s="62"/>
      <c r="F39" s="59"/>
      <c r="G39" s="62"/>
      <c r="H39" s="64" t="s">
        <v>267</v>
      </c>
      <c r="I39" s="65" t="s">
        <v>284</v>
      </c>
      <c r="J39" s="2">
        <v>0.75</v>
      </c>
      <c r="K39" s="2">
        <v>0.8</v>
      </c>
      <c r="L39" s="3">
        <v>0</v>
      </c>
      <c r="M39" s="66">
        <v>0.92500000000000004</v>
      </c>
      <c r="N39" s="4">
        <v>0</v>
      </c>
      <c r="O39" s="2">
        <v>0.95</v>
      </c>
      <c r="P39" s="4">
        <v>18025000</v>
      </c>
      <c r="Q39" s="67">
        <v>0.97499999999999998</v>
      </c>
      <c r="R39" s="34">
        <f>P39+(10%*P39)</f>
        <v>19827500</v>
      </c>
      <c r="S39" s="2">
        <v>1</v>
      </c>
      <c r="T39" s="34">
        <f t="shared" si="2"/>
        <v>21810250</v>
      </c>
      <c r="U39" s="2">
        <v>1</v>
      </c>
      <c r="V39" s="34">
        <v>26300000</v>
      </c>
      <c r="W39" s="2">
        <v>1</v>
      </c>
      <c r="X39" s="33">
        <f t="shared" si="3"/>
        <v>85962750</v>
      </c>
      <c r="Y39" s="5" t="s">
        <v>76</v>
      </c>
      <c r="Z39" s="5" t="s">
        <v>47</v>
      </c>
    </row>
    <row r="40" spans="2:26" ht="64.5" customHeight="1">
      <c r="B40" s="62"/>
      <c r="C40" s="68"/>
      <c r="D40" s="69"/>
      <c r="E40" s="62"/>
      <c r="F40" s="59"/>
      <c r="G40" s="62"/>
      <c r="H40" s="64"/>
      <c r="I40" s="65" t="s">
        <v>285</v>
      </c>
      <c r="J40" s="2">
        <v>0.75</v>
      </c>
      <c r="K40" s="2">
        <v>0.8</v>
      </c>
      <c r="L40" s="70">
        <v>0</v>
      </c>
      <c r="M40" s="66">
        <v>0.92500000000000004</v>
      </c>
      <c r="N40" s="70">
        <v>0</v>
      </c>
      <c r="O40" s="2">
        <v>0.95</v>
      </c>
      <c r="P40" s="70">
        <v>0</v>
      </c>
      <c r="Q40" s="67">
        <v>0.97499999999999998</v>
      </c>
      <c r="R40" s="34">
        <v>10000000</v>
      </c>
      <c r="S40" s="2">
        <v>1</v>
      </c>
      <c r="T40" s="34">
        <f t="shared" si="2"/>
        <v>11000000</v>
      </c>
      <c r="U40" s="2">
        <v>1</v>
      </c>
      <c r="V40" s="34">
        <f>T40+(10%*T40)</f>
        <v>12100000</v>
      </c>
      <c r="W40" s="2">
        <v>1</v>
      </c>
      <c r="X40" s="33">
        <f t="shared" si="3"/>
        <v>33100000</v>
      </c>
      <c r="Y40" s="5" t="s">
        <v>76</v>
      </c>
      <c r="Z40" s="5" t="s">
        <v>47</v>
      </c>
    </row>
    <row r="41" spans="2:26" ht="78.75" customHeight="1">
      <c r="B41" s="71"/>
      <c r="C41" s="72"/>
      <c r="D41" s="73"/>
      <c r="E41" s="71"/>
      <c r="F41" s="59"/>
      <c r="G41" s="62"/>
      <c r="H41" s="65" t="s">
        <v>268</v>
      </c>
      <c r="I41" s="65" t="s">
        <v>286</v>
      </c>
      <c r="J41" s="2">
        <v>0.75</v>
      </c>
      <c r="K41" s="2">
        <v>0.8</v>
      </c>
      <c r="L41" s="70">
        <v>0</v>
      </c>
      <c r="M41" s="66">
        <v>0.92500000000000004</v>
      </c>
      <c r="N41" s="70">
        <v>0</v>
      </c>
      <c r="O41" s="2">
        <v>0.95</v>
      </c>
      <c r="P41" s="70">
        <v>1000000</v>
      </c>
      <c r="Q41" s="67">
        <v>0.97499999999999998</v>
      </c>
      <c r="R41" s="34">
        <f>P41+(10%*P41)</f>
        <v>1100000</v>
      </c>
      <c r="S41" s="2">
        <v>1</v>
      </c>
      <c r="T41" s="34">
        <f t="shared" si="2"/>
        <v>1210000</v>
      </c>
      <c r="U41" s="2">
        <v>1</v>
      </c>
      <c r="V41" s="34">
        <f>T41+(10%*T41)</f>
        <v>1331000</v>
      </c>
      <c r="W41" s="2">
        <v>1</v>
      </c>
      <c r="X41" s="33">
        <f t="shared" si="3"/>
        <v>4641000</v>
      </c>
      <c r="Y41" s="5" t="s">
        <v>76</v>
      </c>
      <c r="Z41" s="5" t="s">
        <v>47</v>
      </c>
    </row>
    <row r="42" spans="2:26" ht="95.25" customHeight="1">
      <c r="B42" s="71"/>
      <c r="C42" s="72"/>
      <c r="D42" s="73"/>
      <c r="E42" s="71"/>
      <c r="F42" s="59"/>
      <c r="G42" s="62"/>
      <c r="H42" s="55" t="s">
        <v>269</v>
      </c>
      <c r="I42" s="65" t="s">
        <v>287</v>
      </c>
      <c r="J42" s="2">
        <v>0.75</v>
      </c>
      <c r="K42" s="2">
        <v>0.8</v>
      </c>
      <c r="L42" s="70">
        <v>0</v>
      </c>
      <c r="M42" s="66">
        <v>0.92500000000000004</v>
      </c>
      <c r="N42" s="70">
        <v>0</v>
      </c>
      <c r="O42" s="2">
        <v>0.95</v>
      </c>
      <c r="P42" s="70">
        <v>15330000</v>
      </c>
      <c r="Q42" s="67">
        <v>0.97499999999999998</v>
      </c>
      <c r="R42" s="34">
        <f>P42+(10%*P42)</f>
        <v>16863000</v>
      </c>
      <c r="S42" s="2">
        <v>1</v>
      </c>
      <c r="T42" s="34">
        <f t="shared" si="2"/>
        <v>18549300</v>
      </c>
      <c r="U42" s="2">
        <v>1</v>
      </c>
      <c r="V42" s="34">
        <f>T42+(10%*T42)</f>
        <v>20404230</v>
      </c>
      <c r="W42" s="2">
        <v>1</v>
      </c>
      <c r="X42" s="33">
        <f t="shared" si="3"/>
        <v>71146530</v>
      </c>
      <c r="Y42" s="5" t="s">
        <v>76</v>
      </c>
      <c r="Z42" s="5" t="s">
        <v>47</v>
      </c>
    </row>
    <row r="43" spans="2:26" ht="66" customHeight="1">
      <c r="B43" s="71"/>
      <c r="C43" s="72"/>
      <c r="D43" s="73"/>
      <c r="E43" s="71"/>
      <c r="F43" s="59"/>
      <c r="G43" s="62"/>
      <c r="H43" s="74"/>
      <c r="I43" s="65" t="s">
        <v>288</v>
      </c>
      <c r="J43" s="2">
        <v>0.75</v>
      </c>
      <c r="K43" s="2">
        <v>0.8</v>
      </c>
      <c r="L43" s="3">
        <v>0</v>
      </c>
      <c r="M43" s="66">
        <v>0.92500000000000004</v>
      </c>
      <c r="N43" s="4">
        <v>0</v>
      </c>
      <c r="O43" s="2">
        <v>0.95</v>
      </c>
      <c r="P43" s="4">
        <v>0</v>
      </c>
      <c r="Q43" s="67">
        <v>0.97499999999999998</v>
      </c>
      <c r="R43" s="75">
        <v>35000000</v>
      </c>
      <c r="S43" s="2">
        <v>1</v>
      </c>
      <c r="T43" s="75">
        <f t="shared" si="2"/>
        <v>38500000</v>
      </c>
      <c r="U43" s="2">
        <v>1</v>
      </c>
      <c r="V43" s="75">
        <f>T43+(10%*T43)</f>
        <v>42350000</v>
      </c>
      <c r="W43" s="2">
        <v>1</v>
      </c>
      <c r="X43" s="76">
        <f t="shared" si="3"/>
        <v>115850000</v>
      </c>
      <c r="Y43" s="5" t="s">
        <v>76</v>
      </c>
      <c r="Z43" s="5" t="s">
        <v>47</v>
      </c>
    </row>
    <row r="44" spans="2:26" ht="127.5" customHeight="1">
      <c r="B44" s="71"/>
      <c r="C44" s="72"/>
      <c r="D44" s="73"/>
      <c r="E44" s="71"/>
      <c r="F44" s="59"/>
      <c r="G44" s="62"/>
      <c r="H44" s="74" t="s">
        <v>270</v>
      </c>
      <c r="I44" s="77" t="s">
        <v>289</v>
      </c>
      <c r="J44" s="36">
        <v>0.75</v>
      </c>
      <c r="K44" s="36">
        <v>0.8</v>
      </c>
      <c r="L44" s="78">
        <v>0</v>
      </c>
      <c r="M44" s="79">
        <v>0.92500000000000004</v>
      </c>
      <c r="N44" s="24">
        <v>0</v>
      </c>
      <c r="O44" s="36">
        <v>0.95</v>
      </c>
      <c r="P44" s="24">
        <v>63170000</v>
      </c>
      <c r="Q44" s="80">
        <v>0.97499999999999998</v>
      </c>
      <c r="R44" s="81">
        <f t="shared" ref="R44:R49" si="4">P44+(10%*P44)</f>
        <v>69487000</v>
      </c>
      <c r="S44" s="36">
        <v>1</v>
      </c>
      <c r="T44" s="81">
        <f t="shared" si="2"/>
        <v>76435700</v>
      </c>
      <c r="U44" s="36">
        <v>1</v>
      </c>
      <c r="V44" s="81">
        <v>30700000</v>
      </c>
      <c r="W44" s="36">
        <v>1</v>
      </c>
      <c r="X44" s="82">
        <f t="shared" si="3"/>
        <v>239792700</v>
      </c>
      <c r="Y44" s="83" t="s">
        <v>75</v>
      </c>
      <c r="Z44" s="83" t="s">
        <v>47</v>
      </c>
    </row>
    <row r="45" spans="2:26" ht="116.25" customHeight="1">
      <c r="B45" s="71"/>
      <c r="C45" s="72"/>
      <c r="D45" s="73"/>
      <c r="E45" s="71"/>
      <c r="F45" s="59"/>
      <c r="G45" s="62"/>
      <c r="H45" s="65" t="s">
        <v>271</v>
      </c>
      <c r="I45" s="65" t="s">
        <v>290</v>
      </c>
      <c r="J45" s="2">
        <v>0.75</v>
      </c>
      <c r="K45" s="2">
        <v>0.8</v>
      </c>
      <c r="L45" s="3">
        <v>0</v>
      </c>
      <c r="M45" s="66">
        <v>0.92500000000000004</v>
      </c>
      <c r="N45" s="4">
        <v>0</v>
      </c>
      <c r="O45" s="2">
        <v>0.95</v>
      </c>
      <c r="P45" s="4">
        <v>9620000</v>
      </c>
      <c r="Q45" s="67">
        <v>0.97499999999999998</v>
      </c>
      <c r="R45" s="34">
        <f t="shared" si="4"/>
        <v>10582000</v>
      </c>
      <c r="S45" s="2">
        <v>1</v>
      </c>
      <c r="T45" s="34">
        <f t="shared" si="2"/>
        <v>11640200</v>
      </c>
      <c r="U45" s="2">
        <v>1</v>
      </c>
      <c r="V45" s="34">
        <f>T45+(10%*T45)</f>
        <v>12804220</v>
      </c>
      <c r="W45" s="2">
        <v>1</v>
      </c>
      <c r="X45" s="33">
        <f t="shared" si="3"/>
        <v>44646420</v>
      </c>
      <c r="Y45" s="5" t="s">
        <v>75</v>
      </c>
      <c r="Z45" s="5" t="s">
        <v>47</v>
      </c>
    </row>
    <row r="46" spans="2:26" ht="114.75" customHeight="1">
      <c r="B46" s="71"/>
      <c r="C46" s="72"/>
      <c r="D46" s="73"/>
      <c r="E46" s="71"/>
      <c r="F46" s="59"/>
      <c r="G46" s="62"/>
      <c r="H46" s="64" t="s">
        <v>272</v>
      </c>
      <c r="I46" s="65" t="s">
        <v>291</v>
      </c>
      <c r="J46" s="2">
        <v>0.75</v>
      </c>
      <c r="K46" s="2">
        <v>0.8</v>
      </c>
      <c r="L46" s="3">
        <v>0</v>
      </c>
      <c r="M46" s="66">
        <v>0.92500000000000004</v>
      </c>
      <c r="N46" s="4">
        <v>0</v>
      </c>
      <c r="O46" s="2">
        <v>0.95</v>
      </c>
      <c r="P46" s="4">
        <v>26945000</v>
      </c>
      <c r="Q46" s="67">
        <v>0.97499999999999998</v>
      </c>
      <c r="R46" s="34">
        <f t="shared" si="4"/>
        <v>29639500</v>
      </c>
      <c r="S46" s="2">
        <v>1</v>
      </c>
      <c r="T46" s="34">
        <v>78800000</v>
      </c>
      <c r="U46" s="2">
        <v>1</v>
      </c>
      <c r="V46" s="34">
        <v>68400000</v>
      </c>
      <c r="W46" s="2">
        <v>1</v>
      </c>
      <c r="X46" s="33">
        <f t="shared" si="3"/>
        <v>203784500</v>
      </c>
      <c r="Y46" s="5" t="s">
        <v>75</v>
      </c>
      <c r="Z46" s="5" t="s">
        <v>47</v>
      </c>
    </row>
    <row r="47" spans="2:26" ht="122.25" customHeight="1">
      <c r="B47" s="71"/>
      <c r="C47" s="72"/>
      <c r="D47" s="73"/>
      <c r="E47" s="71"/>
      <c r="F47" s="84"/>
      <c r="G47" s="62"/>
      <c r="H47" s="64" t="s">
        <v>273</v>
      </c>
      <c r="I47" s="65" t="s">
        <v>292</v>
      </c>
      <c r="J47" s="2">
        <v>0.75</v>
      </c>
      <c r="K47" s="2">
        <v>0.8</v>
      </c>
      <c r="L47" s="3">
        <v>0</v>
      </c>
      <c r="M47" s="66">
        <v>0.92500000000000004</v>
      </c>
      <c r="N47" s="4">
        <v>0</v>
      </c>
      <c r="O47" s="2">
        <v>0.95</v>
      </c>
      <c r="P47" s="4">
        <v>155420000</v>
      </c>
      <c r="Q47" s="67">
        <v>0.97499999999999998</v>
      </c>
      <c r="R47" s="34">
        <f t="shared" si="4"/>
        <v>170962000</v>
      </c>
      <c r="S47" s="2">
        <v>1</v>
      </c>
      <c r="T47" s="34">
        <f>R47+(10%*R47)</f>
        <v>188058200</v>
      </c>
      <c r="U47" s="2">
        <v>1</v>
      </c>
      <c r="V47" s="34">
        <f>T47+(10%*T47)</f>
        <v>206864020</v>
      </c>
      <c r="W47" s="2">
        <v>1</v>
      </c>
      <c r="X47" s="33">
        <f t="shared" si="3"/>
        <v>721304220</v>
      </c>
      <c r="Y47" s="5" t="s">
        <v>74</v>
      </c>
      <c r="Z47" s="5" t="s">
        <v>47</v>
      </c>
    </row>
    <row r="48" spans="2:26" ht="105">
      <c r="B48" s="71"/>
      <c r="C48" s="72"/>
      <c r="D48" s="73"/>
      <c r="E48" s="71"/>
      <c r="F48" s="84"/>
      <c r="G48" s="62"/>
      <c r="H48" s="65" t="s">
        <v>274</v>
      </c>
      <c r="I48" s="65" t="s">
        <v>293</v>
      </c>
      <c r="J48" s="2">
        <v>0.75</v>
      </c>
      <c r="K48" s="2">
        <v>0.8</v>
      </c>
      <c r="L48" s="3">
        <v>0</v>
      </c>
      <c r="M48" s="66">
        <v>0.92500000000000004</v>
      </c>
      <c r="N48" s="4">
        <v>0</v>
      </c>
      <c r="O48" s="2">
        <v>0.95</v>
      </c>
      <c r="P48" s="4">
        <v>5275000</v>
      </c>
      <c r="Q48" s="67">
        <v>0.97499999999999998</v>
      </c>
      <c r="R48" s="34">
        <f t="shared" si="4"/>
        <v>5802500</v>
      </c>
      <c r="S48" s="2">
        <v>1</v>
      </c>
      <c r="T48" s="34">
        <f>R48+(10%*R48)</f>
        <v>6382750</v>
      </c>
      <c r="U48" s="2">
        <v>1</v>
      </c>
      <c r="V48" s="34">
        <f>T48+(10%*T48)</f>
        <v>7021025</v>
      </c>
      <c r="W48" s="2">
        <v>1</v>
      </c>
      <c r="X48" s="33">
        <f t="shared" si="3"/>
        <v>24481275</v>
      </c>
      <c r="Y48" s="5" t="s">
        <v>74</v>
      </c>
      <c r="Z48" s="5" t="s">
        <v>47</v>
      </c>
    </row>
    <row r="49" spans="2:26" ht="125.25" customHeight="1">
      <c r="B49" s="71"/>
      <c r="C49" s="72"/>
      <c r="D49" s="73"/>
      <c r="E49" s="71"/>
      <c r="F49" s="85"/>
      <c r="G49" s="62"/>
      <c r="H49" s="64" t="s">
        <v>275</v>
      </c>
      <c r="I49" s="65" t="s">
        <v>294</v>
      </c>
      <c r="J49" s="2">
        <v>0.75</v>
      </c>
      <c r="K49" s="2">
        <v>0.8</v>
      </c>
      <c r="L49" s="3">
        <v>0</v>
      </c>
      <c r="M49" s="66">
        <v>0.92500000000000004</v>
      </c>
      <c r="N49" s="4">
        <v>0</v>
      </c>
      <c r="O49" s="2">
        <v>0.95</v>
      </c>
      <c r="P49" s="4">
        <v>20965000</v>
      </c>
      <c r="Q49" s="67">
        <v>0.97499999999999998</v>
      </c>
      <c r="R49" s="34">
        <f t="shared" si="4"/>
        <v>23061500</v>
      </c>
      <c r="S49" s="2">
        <v>1</v>
      </c>
      <c r="T49" s="34">
        <v>28800000</v>
      </c>
      <c r="U49" s="2">
        <v>1</v>
      </c>
      <c r="V49" s="34">
        <f>T49+(10%*T49)</f>
        <v>31680000</v>
      </c>
      <c r="W49" s="2">
        <v>1</v>
      </c>
      <c r="X49" s="33">
        <f t="shared" si="3"/>
        <v>104506500</v>
      </c>
      <c r="Y49" s="5" t="s">
        <v>74</v>
      </c>
      <c r="Z49" s="5" t="s">
        <v>47</v>
      </c>
    </row>
    <row r="50" spans="2:26" ht="123" customHeight="1">
      <c r="B50" s="71"/>
      <c r="C50" s="72"/>
      <c r="D50" s="73"/>
      <c r="E50" s="71"/>
      <c r="F50" s="85"/>
      <c r="G50" s="62"/>
      <c r="H50" s="64"/>
      <c r="I50" s="65" t="s">
        <v>295</v>
      </c>
      <c r="J50" s="2">
        <v>0.75</v>
      </c>
      <c r="K50" s="2">
        <v>0.8</v>
      </c>
      <c r="L50" s="70">
        <v>0</v>
      </c>
      <c r="M50" s="66">
        <v>0.92500000000000004</v>
      </c>
      <c r="N50" s="70">
        <v>0</v>
      </c>
      <c r="O50" s="2">
        <v>0.95</v>
      </c>
      <c r="P50" s="70">
        <v>0</v>
      </c>
      <c r="Q50" s="67">
        <v>0.97499999999999998</v>
      </c>
      <c r="R50" s="34">
        <v>20000000</v>
      </c>
      <c r="S50" s="2">
        <v>1</v>
      </c>
      <c r="T50" s="34">
        <f t="shared" ref="T50:T57" si="5">R50+(10%*R50)</f>
        <v>22000000</v>
      </c>
      <c r="U50" s="2">
        <v>1</v>
      </c>
      <c r="V50" s="34">
        <f>T50+(10%*T50)</f>
        <v>24200000</v>
      </c>
      <c r="W50" s="2">
        <v>1</v>
      </c>
      <c r="X50" s="33">
        <f t="shared" si="3"/>
        <v>66200000</v>
      </c>
      <c r="Y50" s="5" t="s">
        <v>74</v>
      </c>
      <c r="Z50" s="5" t="s">
        <v>47</v>
      </c>
    </row>
    <row r="51" spans="2:26" ht="105">
      <c r="B51" s="71"/>
      <c r="C51" s="72"/>
      <c r="D51" s="73"/>
      <c r="E51" s="71"/>
      <c r="F51" s="84"/>
      <c r="G51" s="62"/>
      <c r="H51" s="64" t="s">
        <v>276</v>
      </c>
      <c r="I51" s="65" t="s">
        <v>296</v>
      </c>
      <c r="J51" s="2">
        <v>0.75</v>
      </c>
      <c r="K51" s="2">
        <v>0.8</v>
      </c>
      <c r="L51" s="3">
        <v>0</v>
      </c>
      <c r="M51" s="66">
        <v>0.92500000000000004</v>
      </c>
      <c r="N51" s="4">
        <v>0</v>
      </c>
      <c r="O51" s="2">
        <v>0.95</v>
      </c>
      <c r="P51" s="4">
        <v>8665000</v>
      </c>
      <c r="Q51" s="67">
        <v>0.97499999999999998</v>
      </c>
      <c r="R51" s="34">
        <f>P51+(10%*P51)</f>
        <v>9531500</v>
      </c>
      <c r="S51" s="2">
        <v>1</v>
      </c>
      <c r="T51" s="34">
        <f t="shared" si="5"/>
        <v>10484650</v>
      </c>
      <c r="U51" s="2">
        <v>1</v>
      </c>
      <c r="V51" s="34">
        <f>T51+(10%*T51)</f>
        <v>11533115</v>
      </c>
      <c r="W51" s="2">
        <v>1</v>
      </c>
      <c r="X51" s="33">
        <f t="shared" si="3"/>
        <v>40214265</v>
      </c>
      <c r="Y51" s="5" t="s">
        <v>73</v>
      </c>
      <c r="Z51" s="5" t="s">
        <v>47</v>
      </c>
    </row>
    <row r="52" spans="2:26" ht="129" customHeight="1">
      <c r="B52" s="71"/>
      <c r="C52" s="72"/>
      <c r="D52" s="73"/>
      <c r="E52" s="71"/>
      <c r="F52" s="84"/>
      <c r="G52" s="62"/>
      <c r="H52" s="65" t="s">
        <v>277</v>
      </c>
      <c r="I52" s="65" t="s">
        <v>297</v>
      </c>
      <c r="J52" s="2">
        <v>0.75</v>
      </c>
      <c r="K52" s="2">
        <v>0.8</v>
      </c>
      <c r="L52" s="70"/>
      <c r="M52" s="66">
        <v>0.92500000000000004</v>
      </c>
      <c r="N52" s="70"/>
      <c r="O52" s="2">
        <v>0.95</v>
      </c>
      <c r="P52" s="70">
        <v>1000000</v>
      </c>
      <c r="Q52" s="67">
        <v>0.97499999999999998</v>
      </c>
      <c r="R52" s="34">
        <f>P52+(10%*P52)</f>
        <v>1100000</v>
      </c>
      <c r="S52" s="2">
        <v>1</v>
      </c>
      <c r="T52" s="34">
        <f t="shared" si="5"/>
        <v>1210000</v>
      </c>
      <c r="U52" s="2">
        <v>1</v>
      </c>
      <c r="V52" s="34">
        <v>6000000</v>
      </c>
      <c r="W52" s="2">
        <v>1</v>
      </c>
      <c r="X52" s="33">
        <f t="shared" si="3"/>
        <v>9310000</v>
      </c>
      <c r="Y52" s="5" t="s">
        <v>73</v>
      </c>
      <c r="Z52" s="5" t="s">
        <v>47</v>
      </c>
    </row>
    <row r="53" spans="2:26" ht="91.5" customHeight="1">
      <c r="B53" s="71"/>
      <c r="C53" s="72"/>
      <c r="D53" s="73"/>
      <c r="E53" s="71"/>
      <c r="F53" s="84"/>
      <c r="G53" s="62"/>
      <c r="H53" s="64" t="s">
        <v>278</v>
      </c>
      <c r="I53" s="65" t="s">
        <v>298</v>
      </c>
      <c r="J53" s="2">
        <v>0.75</v>
      </c>
      <c r="K53" s="2">
        <v>0.8</v>
      </c>
      <c r="L53" s="3">
        <v>0</v>
      </c>
      <c r="M53" s="66">
        <v>0.92500000000000004</v>
      </c>
      <c r="N53" s="4">
        <v>0</v>
      </c>
      <c r="O53" s="2">
        <v>0.95</v>
      </c>
      <c r="P53" s="4">
        <v>31745000</v>
      </c>
      <c r="Q53" s="67">
        <v>0.97499999999999998</v>
      </c>
      <c r="R53" s="34">
        <v>40000000</v>
      </c>
      <c r="S53" s="2">
        <v>1</v>
      </c>
      <c r="T53" s="34">
        <f t="shared" si="5"/>
        <v>44000000</v>
      </c>
      <c r="U53" s="2">
        <v>1</v>
      </c>
      <c r="V53" s="34">
        <f>T53+(10%*T53)</f>
        <v>48400000</v>
      </c>
      <c r="W53" s="2">
        <v>1</v>
      </c>
      <c r="X53" s="33">
        <f t="shared" si="3"/>
        <v>164145000</v>
      </c>
      <c r="Y53" s="5" t="s">
        <v>73</v>
      </c>
      <c r="Z53" s="5" t="s">
        <v>47</v>
      </c>
    </row>
    <row r="54" spans="2:26" ht="98.25" customHeight="1">
      <c r="B54" s="71"/>
      <c r="C54" s="72"/>
      <c r="D54" s="73"/>
      <c r="E54" s="71"/>
      <c r="F54" s="84"/>
      <c r="G54" s="62"/>
      <c r="H54" s="64"/>
      <c r="I54" s="65" t="s">
        <v>299</v>
      </c>
      <c r="J54" s="2">
        <v>0.75</v>
      </c>
      <c r="K54" s="2">
        <v>0.8</v>
      </c>
      <c r="L54" s="70">
        <v>0</v>
      </c>
      <c r="M54" s="66">
        <v>0.92500000000000004</v>
      </c>
      <c r="N54" s="70">
        <v>0</v>
      </c>
      <c r="O54" s="2">
        <v>0.95</v>
      </c>
      <c r="P54" s="70">
        <v>0</v>
      </c>
      <c r="Q54" s="67">
        <v>0.97499999999999998</v>
      </c>
      <c r="R54" s="34">
        <f>P54+(10%*P54)</f>
        <v>0</v>
      </c>
      <c r="S54" s="2">
        <v>1</v>
      </c>
      <c r="T54" s="34">
        <f t="shared" si="5"/>
        <v>0</v>
      </c>
      <c r="U54" s="2">
        <v>1</v>
      </c>
      <c r="V54" s="34">
        <f>T54+(10%*T54)</f>
        <v>0</v>
      </c>
      <c r="W54" s="2">
        <v>1</v>
      </c>
      <c r="X54" s="33">
        <f t="shared" si="3"/>
        <v>0</v>
      </c>
      <c r="Y54" s="5" t="s">
        <v>73</v>
      </c>
      <c r="Z54" s="5" t="s">
        <v>47</v>
      </c>
    </row>
    <row r="55" spans="2:26" ht="83.25" customHeight="1">
      <c r="B55" s="71"/>
      <c r="C55" s="72"/>
      <c r="D55" s="73"/>
      <c r="E55" s="71"/>
      <c r="F55" s="59" t="s">
        <v>336</v>
      </c>
      <c r="G55" s="62"/>
      <c r="H55" s="65" t="s">
        <v>263</v>
      </c>
      <c r="I55" s="65" t="s">
        <v>279</v>
      </c>
      <c r="J55" s="2">
        <v>0.75</v>
      </c>
      <c r="K55" s="2">
        <v>0.8</v>
      </c>
      <c r="L55" s="3">
        <v>0</v>
      </c>
      <c r="M55" s="66">
        <v>0.92500000000000004</v>
      </c>
      <c r="N55" s="4">
        <v>0</v>
      </c>
      <c r="O55" s="2">
        <v>0.95</v>
      </c>
      <c r="P55" s="4">
        <v>6300000</v>
      </c>
      <c r="Q55" s="67">
        <v>0.97499999999999998</v>
      </c>
      <c r="R55" s="34">
        <f>P55+(10%*P55)</f>
        <v>6930000</v>
      </c>
      <c r="S55" s="2">
        <v>1</v>
      </c>
      <c r="T55" s="34">
        <f t="shared" si="5"/>
        <v>7623000</v>
      </c>
      <c r="U55" s="2">
        <v>1</v>
      </c>
      <c r="V55" s="34">
        <f>T55+(10%*T55)</f>
        <v>8385300</v>
      </c>
      <c r="W55" s="2">
        <v>1</v>
      </c>
      <c r="X55" s="33">
        <f t="shared" si="3"/>
        <v>29238300</v>
      </c>
      <c r="Y55" s="86" t="s">
        <v>72</v>
      </c>
      <c r="Z55" s="5" t="s">
        <v>47</v>
      </c>
    </row>
    <row r="56" spans="2:26" ht="83.25" customHeight="1">
      <c r="B56" s="71"/>
      <c r="C56" s="72"/>
      <c r="D56" s="73"/>
      <c r="E56" s="71"/>
      <c r="F56" s="84"/>
      <c r="G56" s="62"/>
      <c r="H56" s="64" t="s">
        <v>264</v>
      </c>
      <c r="I56" s="65" t="s">
        <v>280</v>
      </c>
      <c r="J56" s="2">
        <v>0.75</v>
      </c>
      <c r="K56" s="2">
        <v>0.8</v>
      </c>
      <c r="L56" s="33">
        <v>0</v>
      </c>
      <c r="M56" s="66">
        <v>0.92500000000000004</v>
      </c>
      <c r="N56" s="34">
        <v>0</v>
      </c>
      <c r="O56" s="2">
        <v>0.95</v>
      </c>
      <c r="P56" s="34">
        <v>60530000</v>
      </c>
      <c r="Q56" s="67">
        <v>0.97499999999999998</v>
      </c>
      <c r="R56" s="34">
        <f>P56+(10%*P56)</f>
        <v>66583000</v>
      </c>
      <c r="S56" s="2">
        <v>1</v>
      </c>
      <c r="T56" s="34">
        <f t="shared" si="5"/>
        <v>73241300</v>
      </c>
      <c r="U56" s="2">
        <v>1</v>
      </c>
      <c r="V56" s="34">
        <f>T56+(10%*T56)</f>
        <v>80565430</v>
      </c>
      <c r="W56" s="2">
        <v>1</v>
      </c>
      <c r="X56" s="33">
        <f t="shared" si="3"/>
        <v>280919730</v>
      </c>
      <c r="Y56" s="86" t="s">
        <v>72</v>
      </c>
      <c r="Z56" s="5" t="s">
        <v>47</v>
      </c>
    </row>
    <row r="57" spans="2:26" ht="83.25" customHeight="1">
      <c r="B57" s="71"/>
      <c r="C57" s="72"/>
      <c r="D57" s="73"/>
      <c r="E57" s="71"/>
      <c r="F57" s="84"/>
      <c r="G57" s="62"/>
      <c r="H57" s="64"/>
      <c r="I57" s="65" t="s">
        <v>281</v>
      </c>
      <c r="J57" s="2">
        <v>0.75</v>
      </c>
      <c r="K57" s="2">
        <v>0.8</v>
      </c>
      <c r="L57" s="33">
        <v>0</v>
      </c>
      <c r="M57" s="66">
        <v>0.92500000000000004</v>
      </c>
      <c r="N57" s="34">
        <v>0</v>
      </c>
      <c r="O57" s="2">
        <v>0.95</v>
      </c>
      <c r="P57" s="34"/>
      <c r="Q57" s="67">
        <v>0.97499999999999998</v>
      </c>
      <c r="R57" s="34">
        <v>40000000</v>
      </c>
      <c r="S57" s="2">
        <v>1</v>
      </c>
      <c r="T57" s="34">
        <f t="shared" si="5"/>
        <v>44000000</v>
      </c>
      <c r="U57" s="2">
        <v>1</v>
      </c>
      <c r="V57" s="34">
        <f>T57+(10%*T57)</f>
        <v>48400000</v>
      </c>
      <c r="W57" s="2">
        <v>1</v>
      </c>
      <c r="X57" s="33">
        <f t="shared" si="3"/>
        <v>132400000</v>
      </c>
      <c r="Y57" s="86" t="s">
        <v>72</v>
      </c>
      <c r="Z57" s="5" t="s">
        <v>47</v>
      </c>
    </row>
    <row r="58" spans="2:26" ht="72.75" customHeight="1">
      <c r="B58" s="55" t="s">
        <v>253</v>
      </c>
      <c r="C58" s="87" t="s">
        <v>255</v>
      </c>
      <c r="D58" s="88"/>
      <c r="E58" s="55" t="s">
        <v>255</v>
      </c>
      <c r="F58" s="89" t="s">
        <v>256</v>
      </c>
      <c r="G58" s="55" t="s">
        <v>262</v>
      </c>
      <c r="H58" s="90" t="s">
        <v>48</v>
      </c>
      <c r="I58" s="91" t="s">
        <v>83</v>
      </c>
      <c r="J58" s="37" t="s">
        <v>136</v>
      </c>
      <c r="K58" s="2" t="s">
        <v>120</v>
      </c>
      <c r="L58" s="4">
        <v>750000</v>
      </c>
      <c r="M58" s="2" t="s">
        <v>121</v>
      </c>
      <c r="N58" s="4">
        <v>800000</v>
      </c>
      <c r="O58" s="2" t="s">
        <v>122</v>
      </c>
      <c r="P58" s="4">
        <v>900000</v>
      </c>
      <c r="Q58" s="2" t="s">
        <v>123</v>
      </c>
      <c r="R58" s="34">
        <f t="shared" ref="R58:R93" si="6">P58+(10%*P58)</f>
        <v>990000</v>
      </c>
      <c r="S58" s="2" t="s">
        <v>124</v>
      </c>
      <c r="T58" s="34">
        <f t="shared" ref="T58:T94" si="7">R58+(10%*R58)</f>
        <v>1089000</v>
      </c>
      <c r="U58" s="2" t="s">
        <v>125</v>
      </c>
      <c r="V58" s="34">
        <f t="shared" ref="V58:V94" si="8">T58+(10%*T58)</f>
        <v>1197900</v>
      </c>
      <c r="W58" s="2" t="s">
        <v>126</v>
      </c>
      <c r="X58" s="33">
        <f t="shared" ref="X58:X94" si="9">L58+N58+P58+R58+T58+V58</f>
        <v>5726900</v>
      </c>
      <c r="Y58" s="5" t="s">
        <v>71</v>
      </c>
      <c r="Z58" s="5" t="s">
        <v>47</v>
      </c>
    </row>
    <row r="59" spans="2:26" ht="52.5" customHeight="1">
      <c r="B59" s="62"/>
      <c r="C59" s="68"/>
      <c r="D59" s="69"/>
      <c r="E59" s="92"/>
      <c r="F59" s="92"/>
      <c r="G59" s="62"/>
      <c r="H59" s="90" t="s">
        <v>49</v>
      </c>
      <c r="I59" s="91" t="s">
        <v>78</v>
      </c>
      <c r="J59" s="2" t="s">
        <v>127</v>
      </c>
      <c r="K59" s="38" t="str">
        <f>J59</f>
        <v>12 Bulan</v>
      </c>
      <c r="L59" s="3">
        <v>72000000</v>
      </c>
      <c r="M59" s="38" t="str">
        <f>K59</f>
        <v>12 Bulan</v>
      </c>
      <c r="N59" s="4">
        <v>103077000</v>
      </c>
      <c r="O59" s="38" t="str">
        <f>M59</f>
        <v>12 Bulan</v>
      </c>
      <c r="P59" s="4">
        <v>163344000</v>
      </c>
      <c r="Q59" s="38" t="str">
        <f>O59</f>
        <v>12 Bulan</v>
      </c>
      <c r="R59" s="34">
        <f t="shared" si="6"/>
        <v>179678400</v>
      </c>
      <c r="S59" s="38" t="str">
        <f>Q59</f>
        <v>12 Bulan</v>
      </c>
      <c r="T59" s="34">
        <v>198000000</v>
      </c>
      <c r="U59" s="4" t="str">
        <f>S59</f>
        <v>12 Bulan</v>
      </c>
      <c r="V59" s="34">
        <f t="shared" si="8"/>
        <v>217800000</v>
      </c>
      <c r="W59" s="2" t="s">
        <v>128</v>
      </c>
      <c r="X59" s="33">
        <f t="shared" si="9"/>
        <v>933899400</v>
      </c>
      <c r="Y59" s="5" t="s">
        <v>71</v>
      </c>
      <c r="Z59" s="5" t="s">
        <v>47</v>
      </c>
    </row>
    <row r="60" spans="2:26" ht="107.25" customHeight="1">
      <c r="B60" s="62"/>
      <c r="C60" s="68"/>
      <c r="D60" s="69"/>
      <c r="E60" s="92"/>
      <c r="F60" s="92"/>
      <c r="G60" s="62"/>
      <c r="H60" s="39" t="s">
        <v>50</v>
      </c>
      <c r="I60" s="93" t="s">
        <v>79</v>
      </c>
      <c r="J60" s="35" t="s">
        <v>129</v>
      </c>
      <c r="K60" s="35" t="s">
        <v>130</v>
      </c>
      <c r="L60" s="22">
        <v>4000000</v>
      </c>
      <c r="M60" s="40" t="str">
        <f>K60</f>
        <v xml:space="preserve"> 4 Unit Roda 4</v>
      </c>
      <c r="N60" s="23">
        <f t="shared" ref="N60:N69" si="10">L60+(10%*L60)</f>
        <v>4400000</v>
      </c>
      <c r="O60" s="40" t="str">
        <f>M60</f>
        <v xml:space="preserve"> 4 Unit Roda 4</v>
      </c>
      <c r="P60" s="23">
        <v>4840000</v>
      </c>
      <c r="Q60" s="40" t="str">
        <f>O60</f>
        <v xml:space="preserve"> 4 Unit Roda 4</v>
      </c>
      <c r="R60" s="34">
        <f t="shared" si="6"/>
        <v>5324000</v>
      </c>
      <c r="S60" s="40" t="str">
        <f>Q60</f>
        <v xml:space="preserve"> 4 Unit Roda 4</v>
      </c>
      <c r="T60" s="34">
        <f t="shared" si="7"/>
        <v>5856400</v>
      </c>
      <c r="U60" s="23" t="str">
        <f>S60</f>
        <v xml:space="preserve"> 4 Unit Roda 4</v>
      </c>
      <c r="V60" s="34">
        <v>65000000</v>
      </c>
      <c r="W60" s="35" t="s">
        <v>134</v>
      </c>
      <c r="X60" s="33">
        <f t="shared" si="9"/>
        <v>89420400</v>
      </c>
      <c r="Y60" s="86" t="s">
        <v>71</v>
      </c>
      <c r="Z60" s="86" t="s">
        <v>47</v>
      </c>
    </row>
    <row r="61" spans="2:26" ht="51" customHeight="1">
      <c r="B61" s="62"/>
      <c r="C61" s="68"/>
      <c r="D61" s="69"/>
      <c r="E61" s="92"/>
      <c r="F61" s="92"/>
      <c r="G61" s="62"/>
      <c r="H61" s="90" t="s">
        <v>51</v>
      </c>
      <c r="I61" s="91" t="s">
        <v>80</v>
      </c>
      <c r="J61" s="2" t="s">
        <v>132</v>
      </c>
      <c r="K61" s="2" t="s">
        <v>131</v>
      </c>
      <c r="L61" s="3">
        <v>120010000</v>
      </c>
      <c r="M61" s="38" t="str">
        <f>K61</f>
        <v>17 Orang</v>
      </c>
      <c r="N61" s="4">
        <v>144010000</v>
      </c>
      <c r="O61" s="2" t="s">
        <v>318</v>
      </c>
      <c r="P61" s="4">
        <v>142810000</v>
      </c>
      <c r="Q61" s="38" t="str">
        <f>O61</f>
        <v>9 Orang</v>
      </c>
      <c r="R61" s="75">
        <f t="shared" si="6"/>
        <v>157091000</v>
      </c>
      <c r="S61" s="38" t="str">
        <f>Q61</f>
        <v>9 Orang</v>
      </c>
      <c r="T61" s="75">
        <f t="shared" si="7"/>
        <v>172800100</v>
      </c>
      <c r="U61" s="4" t="str">
        <f>S61</f>
        <v>9 Orang</v>
      </c>
      <c r="V61" s="75">
        <v>190000000</v>
      </c>
      <c r="W61" s="2" t="s">
        <v>135</v>
      </c>
      <c r="X61" s="76">
        <f t="shared" si="9"/>
        <v>926721100</v>
      </c>
      <c r="Y61" s="5" t="s">
        <v>71</v>
      </c>
      <c r="Z61" s="5" t="s">
        <v>47</v>
      </c>
    </row>
    <row r="62" spans="2:26" ht="93" customHeight="1">
      <c r="B62" s="62"/>
      <c r="C62" s="68"/>
      <c r="D62" s="69"/>
      <c r="E62" s="92"/>
      <c r="F62" s="92"/>
      <c r="G62" s="62"/>
      <c r="H62" s="90" t="s">
        <v>52</v>
      </c>
      <c r="I62" s="91" t="s">
        <v>316</v>
      </c>
      <c r="J62" s="2" t="s">
        <v>173</v>
      </c>
      <c r="K62" s="2" t="s">
        <v>174</v>
      </c>
      <c r="L62" s="3">
        <v>99000000</v>
      </c>
      <c r="M62" s="2" t="s">
        <v>175</v>
      </c>
      <c r="N62" s="4">
        <v>103579000</v>
      </c>
      <c r="O62" s="2" t="s">
        <v>315</v>
      </c>
      <c r="P62" s="4">
        <v>77487000</v>
      </c>
      <c r="Q62" s="2" t="s">
        <v>176</v>
      </c>
      <c r="R62" s="34">
        <f t="shared" si="6"/>
        <v>85235700</v>
      </c>
      <c r="S62" s="2" t="s">
        <v>177</v>
      </c>
      <c r="T62" s="34">
        <v>94000000</v>
      </c>
      <c r="U62" s="2" t="s">
        <v>178</v>
      </c>
      <c r="V62" s="34">
        <f t="shared" si="8"/>
        <v>103400000</v>
      </c>
      <c r="W62" s="2" t="s">
        <v>179</v>
      </c>
      <c r="X62" s="33">
        <f t="shared" si="9"/>
        <v>562701700</v>
      </c>
      <c r="Y62" s="5" t="s">
        <v>71</v>
      </c>
      <c r="Z62" s="5" t="s">
        <v>47</v>
      </c>
    </row>
    <row r="63" spans="2:26" ht="76.5" customHeight="1">
      <c r="B63" s="62"/>
      <c r="C63" s="68"/>
      <c r="D63" s="69"/>
      <c r="E63" s="92"/>
      <c r="F63" s="92"/>
      <c r="G63" s="62"/>
      <c r="H63" s="90" t="s">
        <v>53</v>
      </c>
      <c r="I63" s="91" t="s">
        <v>81</v>
      </c>
      <c r="J63" s="2" t="s">
        <v>138</v>
      </c>
      <c r="K63" s="2" t="s">
        <v>137</v>
      </c>
      <c r="L63" s="3">
        <v>14000000</v>
      </c>
      <c r="M63" s="2" t="s">
        <v>139</v>
      </c>
      <c r="N63" s="4">
        <v>15564000</v>
      </c>
      <c r="O63" s="2" t="s">
        <v>140</v>
      </c>
      <c r="P63" s="4">
        <v>16558800</v>
      </c>
      <c r="Q63" s="2" t="s">
        <v>141</v>
      </c>
      <c r="R63" s="34">
        <f t="shared" si="6"/>
        <v>18214680</v>
      </c>
      <c r="S63" s="2" t="s">
        <v>142</v>
      </c>
      <c r="T63" s="34">
        <f t="shared" si="7"/>
        <v>20036148</v>
      </c>
      <c r="U63" s="2" t="s">
        <v>143</v>
      </c>
      <c r="V63" s="34">
        <f t="shared" si="8"/>
        <v>22039762.800000001</v>
      </c>
      <c r="W63" s="2" t="s">
        <v>144</v>
      </c>
      <c r="X63" s="33">
        <f t="shared" si="9"/>
        <v>106413390.8</v>
      </c>
      <c r="Y63" s="5" t="s">
        <v>71</v>
      </c>
      <c r="Z63" s="5" t="s">
        <v>47</v>
      </c>
    </row>
    <row r="64" spans="2:26" ht="73.5" customHeight="1">
      <c r="B64" s="62"/>
      <c r="C64" s="68"/>
      <c r="D64" s="69"/>
      <c r="E64" s="92"/>
      <c r="F64" s="92"/>
      <c r="G64" s="62"/>
      <c r="H64" s="90" t="s">
        <v>54</v>
      </c>
      <c r="I64" s="91" t="s">
        <v>82</v>
      </c>
      <c r="J64" s="2" t="s">
        <v>145</v>
      </c>
      <c r="K64" s="2" t="s">
        <v>145</v>
      </c>
      <c r="L64" s="3">
        <v>11425000</v>
      </c>
      <c r="M64" s="2" t="s">
        <v>247</v>
      </c>
      <c r="N64" s="4">
        <v>12140000</v>
      </c>
      <c r="O64" s="2" t="s">
        <v>313</v>
      </c>
      <c r="P64" s="4">
        <v>16971000</v>
      </c>
      <c r="Q64" s="2" t="s">
        <v>157</v>
      </c>
      <c r="R64" s="34">
        <f t="shared" si="6"/>
        <v>18668100</v>
      </c>
      <c r="S64" s="2" t="s">
        <v>158</v>
      </c>
      <c r="T64" s="34">
        <v>20500000</v>
      </c>
      <c r="U64" s="2" t="s">
        <v>159</v>
      </c>
      <c r="V64" s="34">
        <f t="shared" si="8"/>
        <v>22550000</v>
      </c>
      <c r="W64" s="2" t="s">
        <v>160</v>
      </c>
      <c r="X64" s="33">
        <f t="shared" si="9"/>
        <v>102254100</v>
      </c>
      <c r="Y64" s="5" t="s">
        <v>71</v>
      </c>
      <c r="Z64" s="5" t="s">
        <v>47</v>
      </c>
    </row>
    <row r="65" spans="2:30" ht="68.25" customHeight="1">
      <c r="B65" s="62"/>
      <c r="C65" s="68"/>
      <c r="D65" s="69"/>
      <c r="E65" s="92"/>
      <c r="F65" s="92"/>
      <c r="G65" s="62"/>
      <c r="H65" s="90" t="s">
        <v>55</v>
      </c>
      <c r="I65" s="91" t="s">
        <v>84</v>
      </c>
      <c r="J65" s="2" t="s">
        <v>146</v>
      </c>
      <c r="K65" s="2" t="s">
        <v>168</v>
      </c>
      <c r="L65" s="3">
        <v>6299000</v>
      </c>
      <c r="M65" s="2" t="s">
        <v>248</v>
      </c>
      <c r="N65" s="4">
        <v>7000000</v>
      </c>
      <c r="O65" s="2" t="s">
        <v>317</v>
      </c>
      <c r="P65" s="4">
        <v>8248500</v>
      </c>
      <c r="Q65" s="2" t="s">
        <v>169</v>
      </c>
      <c r="R65" s="34">
        <v>9000000</v>
      </c>
      <c r="S65" s="2" t="s">
        <v>170</v>
      </c>
      <c r="T65" s="34">
        <f t="shared" si="7"/>
        <v>9900000</v>
      </c>
      <c r="U65" s="2" t="s">
        <v>171</v>
      </c>
      <c r="V65" s="34">
        <f t="shared" si="8"/>
        <v>10890000</v>
      </c>
      <c r="W65" s="2" t="s">
        <v>172</v>
      </c>
      <c r="X65" s="33">
        <f t="shared" si="9"/>
        <v>51337500</v>
      </c>
      <c r="Y65" s="5" t="s">
        <v>71</v>
      </c>
      <c r="Z65" s="5" t="s">
        <v>47</v>
      </c>
    </row>
    <row r="66" spans="2:30" ht="100.5" customHeight="1">
      <c r="B66" s="62"/>
      <c r="C66" s="68"/>
      <c r="D66" s="69"/>
      <c r="E66" s="92"/>
      <c r="F66" s="92"/>
      <c r="G66" s="62"/>
      <c r="H66" s="90" t="s">
        <v>56</v>
      </c>
      <c r="I66" s="91" t="s">
        <v>85</v>
      </c>
      <c r="J66" s="2" t="s">
        <v>147</v>
      </c>
      <c r="K66" s="2" t="s">
        <v>147</v>
      </c>
      <c r="L66" s="3">
        <v>6800000</v>
      </c>
      <c r="M66" s="2" t="s">
        <v>147</v>
      </c>
      <c r="N66" s="4">
        <v>1800000</v>
      </c>
      <c r="O66" s="2" t="s">
        <v>147</v>
      </c>
      <c r="P66" s="4">
        <v>5400000</v>
      </c>
      <c r="Q66" s="2" t="s">
        <v>147</v>
      </c>
      <c r="R66" s="34">
        <f t="shared" si="6"/>
        <v>5940000</v>
      </c>
      <c r="S66" s="2" t="s">
        <v>147</v>
      </c>
      <c r="T66" s="34">
        <f t="shared" si="7"/>
        <v>6534000</v>
      </c>
      <c r="U66" s="2" t="s">
        <v>147</v>
      </c>
      <c r="V66" s="34">
        <f t="shared" si="8"/>
        <v>7187400</v>
      </c>
      <c r="W66" s="2" t="s">
        <v>148</v>
      </c>
      <c r="X66" s="33">
        <f t="shared" si="9"/>
        <v>33661400</v>
      </c>
      <c r="Y66" s="5" t="s">
        <v>71</v>
      </c>
      <c r="Z66" s="5" t="s">
        <v>47</v>
      </c>
    </row>
    <row r="67" spans="2:30" ht="55.5" customHeight="1">
      <c r="B67" s="62"/>
      <c r="C67" s="68"/>
      <c r="D67" s="69"/>
      <c r="E67" s="92"/>
      <c r="F67" s="92"/>
      <c r="G67" s="62"/>
      <c r="H67" s="90" t="s">
        <v>57</v>
      </c>
      <c r="I67" s="91" t="s">
        <v>86</v>
      </c>
      <c r="J67" s="2" t="s">
        <v>230</v>
      </c>
      <c r="K67" s="2" t="s">
        <v>242</v>
      </c>
      <c r="L67" s="3">
        <v>79000000</v>
      </c>
      <c r="M67" s="2" t="s">
        <v>241</v>
      </c>
      <c r="N67" s="4">
        <v>77500000</v>
      </c>
      <c r="O67" s="2" t="s">
        <v>314</v>
      </c>
      <c r="P67" s="4">
        <v>78020000</v>
      </c>
      <c r="Q67" s="2" t="s">
        <v>243</v>
      </c>
      <c r="R67" s="34">
        <f t="shared" si="6"/>
        <v>85822000</v>
      </c>
      <c r="S67" s="2" t="s">
        <v>244</v>
      </c>
      <c r="T67" s="34">
        <f t="shared" si="7"/>
        <v>94404200</v>
      </c>
      <c r="U67" s="2" t="s">
        <v>245</v>
      </c>
      <c r="V67" s="34">
        <f t="shared" si="8"/>
        <v>103844620</v>
      </c>
      <c r="W67" s="2" t="s">
        <v>246</v>
      </c>
      <c r="X67" s="33">
        <f t="shared" si="9"/>
        <v>518590820</v>
      </c>
      <c r="Y67" s="5" t="s">
        <v>71</v>
      </c>
      <c r="Z67" s="5" t="s">
        <v>47</v>
      </c>
    </row>
    <row r="68" spans="2:30" ht="36.75" customHeight="1">
      <c r="B68" s="62"/>
      <c r="C68" s="68"/>
      <c r="D68" s="69"/>
      <c r="E68" s="92"/>
      <c r="F68" s="92"/>
      <c r="G68" s="62"/>
      <c r="H68" s="90" t="s">
        <v>58</v>
      </c>
      <c r="I68" s="91" t="s">
        <v>87</v>
      </c>
      <c r="J68" s="2" t="s">
        <v>149</v>
      </c>
      <c r="K68" s="2" t="s">
        <v>150</v>
      </c>
      <c r="L68" s="3">
        <v>18705000</v>
      </c>
      <c r="M68" s="2" t="s">
        <v>151</v>
      </c>
      <c r="N68" s="4">
        <v>19170000</v>
      </c>
      <c r="O68" s="2" t="s">
        <v>161</v>
      </c>
      <c r="P68" s="4">
        <v>14000000</v>
      </c>
      <c r="Q68" s="2" t="s">
        <v>161</v>
      </c>
      <c r="R68" s="34">
        <f t="shared" si="6"/>
        <v>15400000</v>
      </c>
      <c r="S68" s="2" t="s">
        <v>162</v>
      </c>
      <c r="T68" s="34">
        <f t="shared" si="7"/>
        <v>16940000</v>
      </c>
      <c r="U68" s="2" t="s">
        <v>163</v>
      </c>
      <c r="V68" s="34">
        <f t="shared" si="8"/>
        <v>18634000</v>
      </c>
      <c r="W68" s="2" t="s">
        <v>164</v>
      </c>
      <c r="X68" s="33">
        <f t="shared" si="9"/>
        <v>102849000</v>
      </c>
      <c r="Y68" s="5" t="s">
        <v>71</v>
      </c>
      <c r="Z68" s="5" t="s">
        <v>47</v>
      </c>
    </row>
    <row r="69" spans="2:30" ht="51" customHeight="1">
      <c r="B69" s="62"/>
      <c r="C69" s="68"/>
      <c r="D69" s="69"/>
      <c r="E69" s="92"/>
      <c r="F69" s="92"/>
      <c r="G69" s="62"/>
      <c r="H69" s="90" t="s">
        <v>59</v>
      </c>
      <c r="I69" s="91" t="s">
        <v>88</v>
      </c>
      <c r="J69" s="2" t="s">
        <v>231</v>
      </c>
      <c r="K69" s="2" t="s">
        <v>231</v>
      </c>
      <c r="L69" s="3">
        <v>40000000</v>
      </c>
      <c r="M69" s="2" t="s">
        <v>232</v>
      </c>
      <c r="N69" s="4">
        <f t="shared" si="10"/>
        <v>44000000</v>
      </c>
      <c r="O69" s="2" t="s">
        <v>233</v>
      </c>
      <c r="P69" s="4">
        <v>47000000</v>
      </c>
      <c r="Q69" s="2" t="s">
        <v>234</v>
      </c>
      <c r="R69" s="34">
        <f t="shared" si="6"/>
        <v>51700000</v>
      </c>
      <c r="S69" s="2" t="s">
        <v>235</v>
      </c>
      <c r="T69" s="34">
        <f t="shared" si="7"/>
        <v>56870000</v>
      </c>
      <c r="U69" s="2" t="s">
        <v>236</v>
      </c>
      <c r="V69" s="34">
        <f t="shared" si="8"/>
        <v>62557000</v>
      </c>
      <c r="W69" s="2" t="s">
        <v>237</v>
      </c>
      <c r="X69" s="33">
        <f t="shared" si="9"/>
        <v>302127000</v>
      </c>
      <c r="Y69" s="5" t="s">
        <v>71</v>
      </c>
      <c r="Z69" s="5" t="s">
        <v>47</v>
      </c>
      <c r="AD69" s="41"/>
    </row>
    <row r="70" spans="2:30" ht="71.25" customHeight="1">
      <c r="B70" s="62"/>
      <c r="C70" s="68"/>
      <c r="D70" s="69"/>
      <c r="E70" s="92"/>
      <c r="F70" s="92"/>
      <c r="G70" s="62"/>
      <c r="H70" s="90" t="s">
        <v>392</v>
      </c>
      <c r="I70" s="91" t="s">
        <v>393</v>
      </c>
      <c r="J70" s="2" t="s">
        <v>366</v>
      </c>
      <c r="K70" s="2" t="s">
        <v>366</v>
      </c>
      <c r="L70" s="3">
        <v>0</v>
      </c>
      <c r="M70" s="44">
        <v>0</v>
      </c>
      <c r="N70" s="4">
        <v>0</v>
      </c>
      <c r="O70" s="2" t="s">
        <v>366</v>
      </c>
      <c r="P70" s="4">
        <v>35000000</v>
      </c>
      <c r="Q70" s="2" t="s">
        <v>366</v>
      </c>
      <c r="R70" s="34">
        <f t="shared" si="6"/>
        <v>38500000</v>
      </c>
      <c r="S70" s="2" t="s">
        <v>366</v>
      </c>
      <c r="T70" s="34">
        <f t="shared" si="7"/>
        <v>42350000</v>
      </c>
      <c r="U70" s="2" t="s">
        <v>366</v>
      </c>
      <c r="V70" s="34">
        <f t="shared" si="8"/>
        <v>46585000</v>
      </c>
      <c r="W70" s="2" t="s">
        <v>394</v>
      </c>
      <c r="X70" s="33">
        <f>P70+R70+T70+V70</f>
        <v>162435000</v>
      </c>
      <c r="Y70" s="5" t="s">
        <v>71</v>
      </c>
      <c r="Z70" s="5" t="s">
        <v>47</v>
      </c>
      <c r="AD70" s="41"/>
    </row>
    <row r="71" spans="2:30" ht="56.25" customHeight="1">
      <c r="B71" s="62"/>
      <c r="C71" s="68"/>
      <c r="D71" s="69"/>
      <c r="E71" s="92"/>
      <c r="F71" s="92"/>
      <c r="G71" s="94"/>
      <c r="H71" s="90" t="s">
        <v>60</v>
      </c>
      <c r="I71" s="57" t="s">
        <v>89</v>
      </c>
      <c r="J71" s="2" t="s">
        <v>152</v>
      </c>
      <c r="K71" s="2" t="s">
        <v>153</v>
      </c>
      <c r="L71" s="3">
        <v>1137250000</v>
      </c>
      <c r="M71" s="2" t="s">
        <v>154</v>
      </c>
      <c r="N71" s="4">
        <v>39000000</v>
      </c>
      <c r="O71" s="2" t="s">
        <v>327</v>
      </c>
      <c r="P71" s="4">
        <v>455281119</v>
      </c>
      <c r="Q71" s="2" t="s">
        <v>154</v>
      </c>
      <c r="R71" s="34">
        <f t="shared" si="6"/>
        <v>500809230.89999998</v>
      </c>
      <c r="S71" s="2" t="s">
        <v>155</v>
      </c>
      <c r="T71" s="34">
        <v>800000000</v>
      </c>
      <c r="U71" s="2" t="s">
        <v>155</v>
      </c>
      <c r="V71" s="34">
        <f t="shared" si="8"/>
        <v>880000000</v>
      </c>
      <c r="W71" s="2" t="s">
        <v>395</v>
      </c>
      <c r="X71" s="33">
        <f t="shared" si="9"/>
        <v>3812340349.9000001</v>
      </c>
      <c r="Y71" s="5" t="s">
        <v>71</v>
      </c>
      <c r="Z71" s="5" t="s">
        <v>47</v>
      </c>
    </row>
    <row r="72" spans="2:30" ht="49.5" customHeight="1">
      <c r="B72" s="62"/>
      <c r="C72" s="68"/>
      <c r="D72" s="69"/>
      <c r="E72" s="92"/>
      <c r="F72" s="92"/>
      <c r="G72" s="94"/>
      <c r="H72" s="90" t="s">
        <v>61</v>
      </c>
      <c r="I72" s="57" t="s">
        <v>90</v>
      </c>
      <c r="J72" s="2" t="s">
        <v>156</v>
      </c>
      <c r="K72" s="2" t="s">
        <v>249</v>
      </c>
      <c r="L72" s="3">
        <v>88500000</v>
      </c>
      <c r="M72" s="6">
        <v>0</v>
      </c>
      <c r="N72" s="4">
        <v>0</v>
      </c>
      <c r="O72" s="2" t="s">
        <v>396</v>
      </c>
      <c r="P72" s="4">
        <v>45350000</v>
      </c>
      <c r="Q72" s="2" t="s">
        <v>165</v>
      </c>
      <c r="R72" s="34">
        <f t="shared" si="6"/>
        <v>49885000</v>
      </c>
      <c r="S72" s="2" t="s">
        <v>166</v>
      </c>
      <c r="T72" s="34">
        <f t="shared" si="7"/>
        <v>54873500</v>
      </c>
      <c r="U72" s="2" t="s">
        <v>167</v>
      </c>
      <c r="V72" s="34">
        <v>60300000</v>
      </c>
      <c r="W72" s="2" t="s">
        <v>397</v>
      </c>
      <c r="X72" s="33">
        <f t="shared" si="9"/>
        <v>298908500</v>
      </c>
      <c r="Y72" s="5" t="s">
        <v>71</v>
      </c>
      <c r="Z72" s="5" t="s">
        <v>47</v>
      </c>
    </row>
    <row r="73" spans="2:30" ht="87.75" customHeight="1">
      <c r="B73" s="62"/>
      <c r="C73" s="68"/>
      <c r="D73" s="69"/>
      <c r="E73" s="92"/>
      <c r="F73" s="92"/>
      <c r="G73" s="94"/>
      <c r="H73" s="90" t="s">
        <v>77</v>
      </c>
      <c r="I73" s="57" t="s">
        <v>92</v>
      </c>
      <c r="J73" s="6">
        <v>0</v>
      </c>
      <c r="K73" s="2" t="s">
        <v>180</v>
      </c>
      <c r="L73" s="3">
        <v>60000000</v>
      </c>
      <c r="M73" s="6">
        <v>0</v>
      </c>
      <c r="N73" s="4">
        <v>0</v>
      </c>
      <c r="O73" s="38" t="s">
        <v>323</v>
      </c>
      <c r="P73" s="4">
        <v>0</v>
      </c>
      <c r="Q73" s="38" t="s">
        <v>323</v>
      </c>
      <c r="R73" s="34">
        <f t="shared" si="6"/>
        <v>0</v>
      </c>
      <c r="S73" s="38" t="s">
        <v>323</v>
      </c>
      <c r="T73" s="34">
        <v>0</v>
      </c>
      <c r="U73" s="38" t="s">
        <v>323</v>
      </c>
      <c r="V73" s="34">
        <f t="shared" si="8"/>
        <v>0</v>
      </c>
      <c r="W73" s="2" t="s">
        <v>182</v>
      </c>
      <c r="X73" s="33">
        <f t="shared" si="9"/>
        <v>60000000</v>
      </c>
      <c r="Y73" s="5" t="s">
        <v>71</v>
      </c>
      <c r="Z73" s="5" t="s">
        <v>47</v>
      </c>
    </row>
    <row r="74" spans="2:30" ht="91.5" customHeight="1">
      <c r="B74" s="62"/>
      <c r="C74" s="68"/>
      <c r="D74" s="69"/>
      <c r="E74" s="92"/>
      <c r="F74" s="92"/>
      <c r="G74" s="94"/>
      <c r="H74" s="90" t="s">
        <v>62</v>
      </c>
      <c r="I74" s="57" t="s">
        <v>91</v>
      </c>
      <c r="J74" s="2" t="s">
        <v>183</v>
      </c>
      <c r="K74" s="2" t="s">
        <v>250</v>
      </c>
      <c r="L74" s="3">
        <f>90200000</f>
        <v>90200000</v>
      </c>
      <c r="M74" s="6">
        <v>0</v>
      </c>
      <c r="N74" s="4">
        <v>0</v>
      </c>
      <c r="O74" s="2" t="s">
        <v>181</v>
      </c>
      <c r="P74" s="4">
        <v>48700000</v>
      </c>
      <c r="Q74" s="2" t="s">
        <v>184</v>
      </c>
      <c r="R74" s="34">
        <f t="shared" si="6"/>
        <v>53570000</v>
      </c>
      <c r="S74" s="2" t="s">
        <v>185</v>
      </c>
      <c r="T74" s="34">
        <f t="shared" si="7"/>
        <v>58927000</v>
      </c>
      <c r="U74" s="2" t="s">
        <v>186</v>
      </c>
      <c r="V74" s="34">
        <f t="shared" si="8"/>
        <v>64819700</v>
      </c>
      <c r="W74" s="2" t="s">
        <v>187</v>
      </c>
      <c r="X74" s="33">
        <f t="shared" si="9"/>
        <v>316216700</v>
      </c>
      <c r="Y74" s="5" t="s">
        <v>71</v>
      </c>
      <c r="Z74" s="5" t="s">
        <v>47</v>
      </c>
    </row>
    <row r="75" spans="2:30" ht="52.5" customHeight="1">
      <c r="B75" s="62"/>
      <c r="C75" s="68"/>
      <c r="D75" s="69"/>
      <c r="E75" s="92"/>
      <c r="F75" s="92"/>
      <c r="G75" s="94"/>
      <c r="H75" s="90" t="s">
        <v>63</v>
      </c>
      <c r="I75" s="57" t="s">
        <v>93</v>
      </c>
      <c r="J75" s="2" t="s">
        <v>188</v>
      </c>
      <c r="K75" s="2" t="s">
        <v>188</v>
      </c>
      <c r="L75" s="3">
        <v>15000000</v>
      </c>
      <c r="M75" s="2" t="s">
        <v>189</v>
      </c>
      <c r="N75" s="4">
        <v>30000000</v>
      </c>
      <c r="O75" s="2" t="s">
        <v>189</v>
      </c>
      <c r="P75" s="4">
        <v>43850000</v>
      </c>
      <c r="Q75" s="2" t="s">
        <v>189</v>
      </c>
      <c r="R75" s="34">
        <f t="shared" si="6"/>
        <v>48235000</v>
      </c>
      <c r="S75" s="2" t="s">
        <v>189</v>
      </c>
      <c r="T75" s="34">
        <f t="shared" si="7"/>
        <v>53058500</v>
      </c>
      <c r="U75" s="2" t="s">
        <v>189</v>
      </c>
      <c r="V75" s="34">
        <v>65100000</v>
      </c>
      <c r="W75" s="2" t="s">
        <v>190</v>
      </c>
      <c r="X75" s="33">
        <f t="shared" si="9"/>
        <v>255243500</v>
      </c>
      <c r="Y75" s="5" t="s">
        <v>71</v>
      </c>
      <c r="Z75" s="5" t="s">
        <v>47</v>
      </c>
    </row>
    <row r="76" spans="2:30" ht="82.5" customHeight="1">
      <c r="B76" s="62"/>
      <c r="C76" s="68"/>
      <c r="D76" s="69"/>
      <c r="E76" s="92"/>
      <c r="F76" s="92"/>
      <c r="G76" s="94"/>
      <c r="H76" s="90" t="s">
        <v>64</v>
      </c>
      <c r="I76" s="57" t="s">
        <v>94</v>
      </c>
      <c r="J76" s="2" t="s">
        <v>191</v>
      </c>
      <c r="K76" s="2" t="s">
        <v>191</v>
      </c>
      <c r="L76" s="3">
        <v>20000000</v>
      </c>
      <c r="M76" s="2" t="s">
        <v>191</v>
      </c>
      <c r="N76" s="4">
        <v>20000000</v>
      </c>
      <c r="O76" s="2" t="s">
        <v>191</v>
      </c>
      <c r="P76" s="4">
        <v>26000000</v>
      </c>
      <c r="Q76" s="2" t="s">
        <v>191</v>
      </c>
      <c r="R76" s="34">
        <f t="shared" si="6"/>
        <v>28600000</v>
      </c>
      <c r="S76" s="2" t="s">
        <v>191</v>
      </c>
      <c r="T76" s="34">
        <f t="shared" si="7"/>
        <v>31460000</v>
      </c>
      <c r="U76" s="2" t="s">
        <v>191</v>
      </c>
      <c r="V76" s="34">
        <f t="shared" si="8"/>
        <v>34606000</v>
      </c>
      <c r="W76" s="2" t="s">
        <v>192</v>
      </c>
      <c r="X76" s="33">
        <f t="shared" si="9"/>
        <v>160666000</v>
      </c>
      <c r="Y76" s="5" t="s">
        <v>71</v>
      </c>
      <c r="Z76" s="5" t="s">
        <v>47</v>
      </c>
    </row>
    <row r="77" spans="2:30" ht="54" customHeight="1">
      <c r="B77" s="62"/>
      <c r="C77" s="68"/>
      <c r="D77" s="69"/>
      <c r="E77" s="92"/>
      <c r="F77" s="92"/>
      <c r="G77" s="94"/>
      <c r="H77" s="90" t="s">
        <v>113</v>
      </c>
      <c r="I77" s="57" t="s">
        <v>95</v>
      </c>
      <c r="J77" s="2" t="s">
        <v>195</v>
      </c>
      <c r="K77" s="2" t="s">
        <v>196</v>
      </c>
      <c r="L77" s="3">
        <v>4000000</v>
      </c>
      <c r="M77" s="2" t="s">
        <v>196</v>
      </c>
      <c r="N77" s="4">
        <v>5000000</v>
      </c>
      <c r="O77" s="2" t="s">
        <v>319</v>
      </c>
      <c r="P77" s="4">
        <v>7000000</v>
      </c>
      <c r="Q77" s="2" t="s">
        <v>197</v>
      </c>
      <c r="R77" s="34">
        <f t="shared" si="6"/>
        <v>7700000</v>
      </c>
      <c r="S77" s="2" t="s">
        <v>198</v>
      </c>
      <c r="T77" s="34">
        <f t="shared" si="7"/>
        <v>8470000</v>
      </c>
      <c r="U77" s="2" t="s">
        <v>199</v>
      </c>
      <c r="V77" s="34">
        <f t="shared" si="8"/>
        <v>9317000</v>
      </c>
      <c r="W77" s="2" t="s">
        <v>200</v>
      </c>
      <c r="X77" s="33">
        <f t="shared" si="9"/>
        <v>41487000</v>
      </c>
      <c r="Y77" s="5" t="s">
        <v>71</v>
      </c>
      <c r="Z77" s="5" t="s">
        <v>47</v>
      </c>
    </row>
    <row r="78" spans="2:30" ht="79.5" customHeight="1">
      <c r="B78" s="62"/>
      <c r="C78" s="68"/>
      <c r="D78" s="69"/>
      <c r="E78" s="92"/>
      <c r="F78" s="92"/>
      <c r="G78" s="94"/>
      <c r="H78" s="90" t="s">
        <v>65</v>
      </c>
      <c r="I78" s="57" t="s">
        <v>96</v>
      </c>
      <c r="J78" s="2" t="s">
        <v>201</v>
      </c>
      <c r="K78" s="2" t="s">
        <v>202</v>
      </c>
      <c r="L78" s="3">
        <v>12000000</v>
      </c>
      <c r="M78" s="2" t="s">
        <v>202</v>
      </c>
      <c r="N78" s="4">
        <v>20000000</v>
      </c>
      <c r="O78" s="2" t="s">
        <v>203</v>
      </c>
      <c r="P78" s="4">
        <v>42958000</v>
      </c>
      <c r="Q78" s="2" t="s">
        <v>204</v>
      </c>
      <c r="R78" s="34">
        <f t="shared" si="6"/>
        <v>47253800</v>
      </c>
      <c r="S78" s="2" t="s">
        <v>205</v>
      </c>
      <c r="T78" s="34">
        <v>51900000</v>
      </c>
      <c r="U78" s="2" t="s">
        <v>206</v>
      </c>
      <c r="V78" s="34">
        <f t="shared" si="8"/>
        <v>57090000</v>
      </c>
      <c r="W78" s="2" t="s">
        <v>207</v>
      </c>
      <c r="X78" s="33">
        <f t="shared" si="9"/>
        <v>231201800</v>
      </c>
      <c r="Y78" s="5" t="s">
        <v>71</v>
      </c>
      <c r="Z78" s="5" t="s">
        <v>47</v>
      </c>
    </row>
    <row r="79" spans="2:30" ht="49.5" customHeight="1">
      <c r="B79" s="62"/>
      <c r="C79" s="68"/>
      <c r="D79" s="69"/>
      <c r="E79" s="92"/>
      <c r="F79" s="92"/>
      <c r="G79" s="94"/>
      <c r="H79" s="90" t="s">
        <v>66</v>
      </c>
      <c r="I79" s="57" t="s">
        <v>97</v>
      </c>
      <c r="J79" s="2" t="s">
        <v>193</v>
      </c>
      <c r="K79" s="2" t="s">
        <v>193</v>
      </c>
      <c r="L79" s="3">
        <v>20000000</v>
      </c>
      <c r="M79" s="6">
        <v>0</v>
      </c>
      <c r="N79" s="4">
        <v>0</v>
      </c>
      <c r="O79" s="2" t="s">
        <v>320</v>
      </c>
      <c r="P79" s="4">
        <v>0</v>
      </c>
      <c r="Q79" s="2" t="s">
        <v>327</v>
      </c>
      <c r="R79" s="34">
        <v>240000000</v>
      </c>
      <c r="S79" s="6"/>
      <c r="T79" s="34">
        <v>0</v>
      </c>
      <c r="U79" s="6">
        <v>0</v>
      </c>
      <c r="V79" s="34">
        <f t="shared" si="8"/>
        <v>0</v>
      </c>
      <c r="W79" s="2" t="s">
        <v>194</v>
      </c>
      <c r="X79" s="33">
        <f t="shared" si="9"/>
        <v>260000000</v>
      </c>
      <c r="Y79" s="5" t="s">
        <v>71</v>
      </c>
      <c r="Z79" s="5" t="s">
        <v>47</v>
      </c>
      <c r="AD79" s="41"/>
    </row>
    <row r="80" spans="2:30" ht="65.25" customHeight="1">
      <c r="B80" s="62"/>
      <c r="C80" s="68"/>
      <c r="D80" s="69"/>
      <c r="E80" s="92"/>
      <c r="F80" s="92"/>
      <c r="G80" s="62"/>
      <c r="H80" s="65" t="s">
        <v>67</v>
      </c>
      <c r="I80" s="91" t="s">
        <v>105</v>
      </c>
      <c r="J80" s="6">
        <v>0</v>
      </c>
      <c r="K80" s="6">
        <v>0</v>
      </c>
      <c r="L80" s="3">
        <v>0</v>
      </c>
      <c r="M80" s="6">
        <v>0</v>
      </c>
      <c r="N80" s="4">
        <v>0</v>
      </c>
      <c r="O80" s="6">
        <v>0</v>
      </c>
      <c r="P80" s="4">
        <f t="shared" ref="P80:P82" si="11">N80+(10%*N80)</f>
        <v>0</v>
      </c>
      <c r="Q80" s="6">
        <v>0</v>
      </c>
      <c r="R80" s="34">
        <f t="shared" si="6"/>
        <v>0</v>
      </c>
      <c r="S80" s="6">
        <v>0</v>
      </c>
      <c r="T80" s="34">
        <f t="shared" si="7"/>
        <v>0</v>
      </c>
      <c r="U80" s="6">
        <v>0</v>
      </c>
      <c r="V80" s="34">
        <f t="shared" si="8"/>
        <v>0</v>
      </c>
      <c r="W80" s="6">
        <v>0</v>
      </c>
      <c r="X80" s="33">
        <f t="shared" si="9"/>
        <v>0</v>
      </c>
      <c r="Y80" s="5" t="s">
        <v>71</v>
      </c>
      <c r="Z80" s="5" t="s">
        <v>47</v>
      </c>
    </row>
    <row r="81" spans="2:26" ht="60" customHeight="1">
      <c r="B81" s="62"/>
      <c r="C81" s="68"/>
      <c r="D81" s="69"/>
      <c r="E81" s="92"/>
      <c r="F81" s="92"/>
      <c r="G81" s="62"/>
      <c r="H81" s="65" t="s">
        <v>102</v>
      </c>
      <c r="I81" s="91" t="s">
        <v>100</v>
      </c>
      <c r="J81" s="6">
        <v>0</v>
      </c>
      <c r="K81" s="6">
        <v>0</v>
      </c>
      <c r="L81" s="3">
        <v>0</v>
      </c>
      <c r="M81" s="6">
        <v>0</v>
      </c>
      <c r="N81" s="4">
        <v>0</v>
      </c>
      <c r="O81" s="44" t="s">
        <v>208</v>
      </c>
      <c r="P81" s="4">
        <v>0</v>
      </c>
      <c r="Q81" s="44" t="s">
        <v>325</v>
      </c>
      <c r="R81" s="34">
        <f>46*250000</f>
        <v>11500000</v>
      </c>
      <c r="S81" s="6">
        <v>0</v>
      </c>
      <c r="T81" s="34"/>
      <c r="U81" s="6">
        <v>0</v>
      </c>
      <c r="V81" s="34">
        <v>0</v>
      </c>
      <c r="W81" s="44" t="s">
        <v>326</v>
      </c>
      <c r="X81" s="33">
        <f t="shared" si="9"/>
        <v>11500000</v>
      </c>
      <c r="Y81" s="5" t="s">
        <v>71</v>
      </c>
      <c r="Z81" s="5" t="s">
        <v>47</v>
      </c>
    </row>
    <row r="82" spans="2:26" ht="76.5" customHeight="1">
      <c r="B82" s="62"/>
      <c r="C82" s="68"/>
      <c r="D82" s="69"/>
      <c r="E82" s="92"/>
      <c r="F82" s="92"/>
      <c r="G82" s="62"/>
      <c r="H82" s="52" t="s">
        <v>324</v>
      </c>
      <c r="I82" s="93" t="s">
        <v>106</v>
      </c>
      <c r="J82" s="42">
        <v>0</v>
      </c>
      <c r="K82" s="35" t="s">
        <v>209</v>
      </c>
      <c r="L82" s="22">
        <v>10000000</v>
      </c>
      <c r="M82" s="42">
        <v>0</v>
      </c>
      <c r="N82" s="23">
        <v>0</v>
      </c>
      <c r="O82" s="42">
        <v>0</v>
      </c>
      <c r="P82" s="23">
        <f t="shared" si="11"/>
        <v>0</v>
      </c>
      <c r="Q82" s="42">
        <v>0</v>
      </c>
      <c r="R82" s="34">
        <f t="shared" si="6"/>
        <v>0</v>
      </c>
      <c r="S82" s="42">
        <v>46</v>
      </c>
      <c r="T82" s="34">
        <f>46*250000</f>
        <v>11500000</v>
      </c>
      <c r="U82" s="42">
        <v>0</v>
      </c>
      <c r="V82" s="34">
        <f>46*250000</f>
        <v>11500000</v>
      </c>
      <c r="W82" s="35" t="s">
        <v>208</v>
      </c>
      <c r="X82" s="33">
        <f t="shared" si="9"/>
        <v>33000000</v>
      </c>
      <c r="Y82" s="86" t="s">
        <v>71</v>
      </c>
      <c r="Z82" s="86" t="s">
        <v>47</v>
      </c>
    </row>
    <row r="83" spans="2:26" ht="96" customHeight="1">
      <c r="B83" s="62"/>
      <c r="C83" s="68"/>
      <c r="D83" s="69"/>
      <c r="E83" s="92"/>
      <c r="F83" s="92"/>
      <c r="G83" s="62"/>
      <c r="H83" s="77" t="s">
        <v>103</v>
      </c>
      <c r="I83" s="95" t="s">
        <v>104</v>
      </c>
      <c r="J83" s="43">
        <v>0</v>
      </c>
      <c r="K83" s="43">
        <v>0</v>
      </c>
      <c r="L83" s="24">
        <v>0</v>
      </c>
      <c r="M83" s="36" t="s">
        <v>210</v>
      </c>
      <c r="N83" s="24">
        <v>4000000</v>
      </c>
      <c r="O83" s="36" t="s">
        <v>321</v>
      </c>
      <c r="P83" s="24">
        <v>2000000</v>
      </c>
      <c r="Q83" s="36" t="s">
        <v>210</v>
      </c>
      <c r="R83" s="81">
        <f t="shared" si="6"/>
        <v>2200000</v>
      </c>
      <c r="S83" s="36" t="s">
        <v>210</v>
      </c>
      <c r="T83" s="81">
        <f t="shared" si="7"/>
        <v>2420000</v>
      </c>
      <c r="U83" s="36" t="s">
        <v>210</v>
      </c>
      <c r="V83" s="81">
        <f t="shared" si="8"/>
        <v>2662000</v>
      </c>
      <c r="W83" s="36" t="s">
        <v>211</v>
      </c>
      <c r="X83" s="82">
        <f t="shared" si="9"/>
        <v>13282000</v>
      </c>
      <c r="Y83" s="83" t="s">
        <v>71</v>
      </c>
      <c r="Z83" s="83" t="s">
        <v>47</v>
      </c>
    </row>
    <row r="84" spans="2:26" ht="90.75" customHeight="1">
      <c r="B84" s="62"/>
      <c r="C84" s="68"/>
      <c r="D84" s="69"/>
      <c r="E84" s="92"/>
      <c r="F84" s="92"/>
      <c r="G84" s="62"/>
      <c r="H84" s="65" t="s">
        <v>68</v>
      </c>
      <c r="I84" s="91" t="s">
        <v>99</v>
      </c>
      <c r="J84" s="6">
        <v>0</v>
      </c>
      <c r="K84" s="2" t="s">
        <v>212</v>
      </c>
      <c r="L84" s="3">
        <v>5000000</v>
      </c>
      <c r="M84" s="6">
        <v>0</v>
      </c>
      <c r="N84" s="3">
        <v>0</v>
      </c>
      <c r="O84" s="6">
        <v>0</v>
      </c>
      <c r="P84" s="4">
        <f t="shared" ref="P84:P85" si="12">N84+(10%*N84)</f>
        <v>0</v>
      </c>
      <c r="Q84" s="6">
        <v>0</v>
      </c>
      <c r="R84" s="34">
        <f t="shared" si="6"/>
        <v>0</v>
      </c>
      <c r="S84" s="6">
        <v>0</v>
      </c>
      <c r="T84" s="34">
        <f t="shared" si="7"/>
        <v>0</v>
      </c>
      <c r="U84" s="6">
        <v>0</v>
      </c>
      <c r="V84" s="34">
        <f t="shared" si="8"/>
        <v>0</v>
      </c>
      <c r="W84" s="44" t="s">
        <v>212</v>
      </c>
      <c r="X84" s="33">
        <f t="shared" si="9"/>
        <v>5000000</v>
      </c>
      <c r="Y84" s="5" t="s">
        <v>71</v>
      </c>
      <c r="Z84" s="5" t="s">
        <v>47</v>
      </c>
    </row>
    <row r="85" spans="2:26" ht="84.75" customHeight="1">
      <c r="B85" s="62"/>
      <c r="C85" s="68"/>
      <c r="D85" s="69"/>
      <c r="E85" s="92"/>
      <c r="F85" s="92"/>
      <c r="G85" s="62"/>
      <c r="H85" s="65" t="s">
        <v>114</v>
      </c>
      <c r="I85" s="91" t="s">
        <v>115</v>
      </c>
      <c r="J85" s="6">
        <v>0</v>
      </c>
      <c r="K85" s="6">
        <v>0</v>
      </c>
      <c r="L85" s="3">
        <v>0</v>
      </c>
      <c r="M85" s="6">
        <v>0</v>
      </c>
      <c r="N85" s="3">
        <v>0</v>
      </c>
      <c r="O85" s="6">
        <v>0</v>
      </c>
      <c r="P85" s="4">
        <f t="shared" si="12"/>
        <v>0</v>
      </c>
      <c r="Q85" s="6">
        <v>0</v>
      </c>
      <c r="R85" s="34">
        <f t="shared" si="6"/>
        <v>0</v>
      </c>
      <c r="S85" s="6">
        <v>0</v>
      </c>
      <c r="T85" s="34">
        <f t="shared" si="7"/>
        <v>0</v>
      </c>
      <c r="U85" s="6">
        <v>0</v>
      </c>
      <c r="V85" s="34">
        <f t="shared" si="8"/>
        <v>0</v>
      </c>
      <c r="W85" s="6">
        <v>0</v>
      </c>
      <c r="X85" s="33">
        <f t="shared" si="9"/>
        <v>0</v>
      </c>
      <c r="Y85" s="5" t="s">
        <v>71</v>
      </c>
      <c r="Z85" s="5" t="s">
        <v>47</v>
      </c>
    </row>
    <row r="86" spans="2:26" ht="115.5" customHeight="1">
      <c r="B86" s="62"/>
      <c r="C86" s="68"/>
      <c r="D86" s="69"/>
      <c r="E86" s="92"/>
      <c r="F86" s="92"/>
      <c r="G86" s="62"/>
      <c r="H86" s="65" t="s">
        <v>69</v>
      </c>
      <c r="I86" s="91" t="s">
        <v>101</v>
      </c>
      <c r="J86" s="2" t="s">
        <v>213</v>
      </c>
      <c r="K86" s="2" t="s">
        <v>213</v>
      </c>
      <c r="L86" s="3">
        <v>52700000</v>
      </c>
      <c r="M86" s="2" t="s">
        <v>216</v>
      </c>
      <c r="N86" s="4">
        <v>1500000</v>
      </c>
      <c r="O86" s="2" t="s">
        <v>216</v>
      </c>
      <c r="P86" s="4">
        <v>2150000</v>
      </c>
      <c r="Q86" s="2" t="s">
        <v>216</v>
      </c>
      <c r="R86" s="34">
        <f t="shared" si="6"/>
        <v>2365000</v>
      </c>
      <c r="S86" s="2" t="s">
        <v>217</v>
      </c>
      <c r="T86" s="34">
        <f t="shared" si="7"/>
        <v>2601500</v>
      </c>
      <c r="U86" s="2" t="s">
        <v>217</v>
      </c>
      <c r="V86" s="34">
        <v>2800000</v>
      </c>
      <c r="W86" s="2" t="s">
        <v>238</v>
      </c>
      <c r="X86" s="33">
        <f t="shared" si="9"/>
        <v>64116500</v>
      </c>
      <c r="Y86" s="5" t="s">
        <v>71</v>
      </c>
      <c r="Z86" s="5" t="s">
        <v>47</v>
      </c>
    </row>
    <row r="87" spans="2:26" ht="115.5" customHeight="1">
      <c r="B87" s="62"/>
      <c r="C87" s="68"/>
      <c r="D87" s="69"/>
      <c r="E87" s="92"/>
      <c r="F87" s="92"/>
      <c r="G87" s="62"/>
      <c r="H87" s="65" t="s">
        <v>107</v>
      </c>
      <c r="I87" s="91" t="s">
        <v>108</v>
      </c>
      <c r="J87" s="6">
        <v>0</v>
      </c>
      <c r="K87" s="6">
        <v>0</v>
      </c>
      <c r="L87" s="3">
        <v>0</v>
      </c>
      <c r="M87" s="6">
        <v>0</v>
      </c>
      <c r="N87" s="4">
        <v>0</v>
      </c>
      <c r="O87" s="2" t="s">
        <v>214</v>
      </c>
      <c r="P87" s="4">
        <v>2000000</v>
      </c>
      <c r="Q87" s="2" t="s">
        <v>214</v>
      </c>
      <c r="R87" s="34">
        <f t="shared" si="6"/>
        <v>2200000</v>
      </c>
      <c r="S87" s="2" t="s">
        <v>214</v>
      </c>
      <c r="T87" s="34">
        <f t="shared" si="7"/>
        <v>2420000</v>
      </c>
      <c r="U87" s="4" t="s">
        <v>214</v>
      </c>
      <c r="V87" s="34">
        <f t="shared" si="8"/>
        <v>2662000</v>
      </c>
      <c r="W87" s="38" t="s">
        <v>215</v>
      </c>
      <c r="X87" s="33">
        <f t="shared" si="9"/>
        <v>9282000</v>
      </c>
      <c r="Y87" s="5" t="s">
        <v>71</v>
      </c>
      <c r="Z87" s="5" t="s">
        <v>47</v>
      </c>
    </row>
    <row r="88" spans="2:26" ht="94.5" customHeight="1">
      <c r="B88" s="62"/>
      <c r="C88" s="68"/>
      <c r="D88" s="69"/>
      <c r="E88" s="92"/>
      <c r="F88" s="92"/>
      <c r="G88" s="62"/>
      <c r="H88" s="65" t="s">
        <v>70</v>
      </c>
      <c r="I88" s="91" t="s">
        <v>98</v>
      </c>
      <c r="J88" s="44" t="s">
        <v>218</v>
      </c>
      <c r="K88" s="44" t="s">
        <v>219</v>
      </c>
      <c r="L88" s="3">
        <v>143882000</v>
      </c>
      <c r="M88" s="44" t="s">
        <v>220</v>
      </c>
      <c r="N88" s="4">
        <v>106300000</v>
      </c>
      <c r="O88" s="44" t="s">
        <v>221</v>
      </c>
      <c r="P88" s="4">
        <v>12850000</v>
      </c>
      <c r="Q88" s="44" t="s">
        <v>222</v>
      </c>
      <c r="R88" s="34">
        <f t="shared" si="6"/>
        <v>14135000</v>
      </c>
      <c r="S88" s="44" t="s">
        <v>223</v>
      </c>
      <c r="T88" s="34">
        <f t="shared" si="7"/>
        <v>15548500</v>
      </c>
      <c r="U88" s="44" t="s">
        <v>224</v>
      </c>
      <c r="V88" s="34">
        <v>17100000</v>
      </c>
      <c r="W88" s="44" t="s">
        <v>225</v>
      </c>
      <c r="X88" s="33">
        <f t="shared" si="9"/>
        <v>309815500</v>
      </c>
      <c r="Y88" s="5" t="s">
        <v>71</v>
      </c>
      <c r="Z88" s="5" t="s">
        <v>47</v>
      </c>
    </row>
    <row r="89" spans="2:26" ht="59.25" customHeight="1">
      <c r="B89" s="62"/>
      <c r="C89" s="68"/>
      <c r="D89" s="69"/>
      <c r="E89" s="92"/>
      <c r="F89" s="92"/>
      <c r="G89" s="62"/>
      <c r="H89" s="65" t="s">
        <v>109</v>
      </c>
      <c r="I89" s="65" t="s">
        <v>110</v>
      </c>
      <c r="J89" s="2" t="s">
        <v>226</v>
      </c>
      <c r="K89" s="6">
        <v>0</v>
      </c>
      <c r="L89" s="3">
        <v>0</v>
      </c>
      <c r="M89" s="6">
        <v>0</v>
      </c>
      <c r="N89" s="4">
        <v>0</v>
      </c>
      <c r="O89" s="2" t="s">
        <v>322</v>
      </c>
      <c r="P89" s="4">
        <v>18740000</v>
      </c>
      <c r="Q89" s="2" t="s">
        <v>226</v>
      </c>
      <c r="R89" s="34">
        <f t="shared" si="6"/>
        <v>20614000</v>
      </c>
      <c r="S89" s="2" t="s">
        <v>226</v>
      </c>
      <c r="T89" s="34">
        <f t="shared" si="7"/>
        <v>22675400</v>
      </c>
      <c r="U89" s="2" t="s">
        <v>226</v>
      </c>
      <c r="V89" s="34">
        <f t="shared" si="8"/>
        <v>24942940</v>
      </c>
      <c r="W89" s="2" t="s">
        <v>239</v>
      </c>
      <c r="X89" s="33">
        <f t="shared" si="9"/>
        <v>86972340</v>
      </c>
      <c r="Y89" s="5" t="s">
        <v>71</v>
      </c>
      <c r="Z89" s="5" t="s">
        <v>47</v>
      </c>
    </row>
    <row r="90" spans="2:26" ht="41.25" customHeight="1">
      <c r="B90" s="62"/>
      <c r="C90" s="68"/>
      <c r="D90" s="69"/>
      <c r="E90" s="92"/>
      <c r="F90" s="92"/>
      <c r="G90" s="62"/>
      <c r="H90" s="65" t="s">
        <v>111</v>
      </c>
      <c r="I90" s="65" t="s">
        <v>112</v>
      </c>
      <c r="J90" s="6">
        <v>0</v>
      </c>
      <c r="K90" s="6">
        <v>0</v>
      </c>
      <c r="L90" s="3">
        <v>0</v>
      </c>
      <c r="M90" s="5" t="s">
        <v>227</v>
      </c>
      <c r="N90" s="4">
        <v>2000000</v>
      </c>
      <c r="O90" s="5">
        <v>0</v>
      </c>
      <c r="P90" s="4">
        <v>0</v>
      </c>
      <c r="Q90" s="5" t="s">
        <v>227</v>
      </c>
      <c r="R90" s="34">
        <f t="shared" si="6"/>
        <v>0</v>
      </c>
      <c r="S90" s="5" t="s">
        <v>227</v>
      </c>
      <c r="T90" s="34">
        <f t="shared" si="7"/>
        <v>0</v>
      </c>
      <c r="U90" s="5" t="s">
        <v>227</v>
      </c>
      <c r="V90" s="34">
        <f t="shared" si="8"/>
        <v>0</v>
      </c>
      <c r="W90" s="5" t="s">
        <v>240</v>
      </c>
      <c r="X90" s="33">
        <f t="shared" si="9"/>
        <v>2000000</v>
      </c>
      <c r="Y90" s="5" t="s">
        <v>71</v>
      </c>
      <c r="Z90" s="5" t="s">
        <v>47</v>
      </c>
    </row>
    <row r="91" spans="2:26" ht="79.5" customHeight="1">
      <c r="B91" s="62"/>
      <c r="C91" s="60"/>
      <c r="D91" s="61"/>
      <c r="E91" s="96"/>
      <c r="F91" s="96"/>
      <c r="G91" s="97"/>
      <c r="H91" s="98" t="s">
        <v>302</v>
      </c>
      <c r="I91" s="65" t="s">
        <v>304</v>
      </c>
      <c r="J91" s="6">
        <v>0</v>
      </c>
      <c r="K91" s="6">
        <v>0</v>
      </c>
      <c r="L91" s="3">
        <v>0</v>
      </c>
      <c r="M91" s="5">
        <v>0</v>
      </c>
      <c r="N91" s="4">
        <v>0</v>
      </c>
      <c r="O91" s="2">
        <v>0.8</v>
      </c>
      <c r="P91" s="4">
        <v>0</v>
      </c>
      <c r="Q91" s="2">
        <v>0.9</v>
      </c>
      <c r="R91" s="34">
        <v>40000000</v>
      </c>
      <c r="S91" s="2">
        <v>1</v>
      </c>
      <c r="T91" s="34">
        <f t="shared" si="7"/>
        <v>44000000</v>
      </c>
      <c r="U91" s="2">
        <v>1</v>
      </c>
      <c r="V91" s="34">
        <f t="shared" si="8"/>
        <v>48400000</v>
      </c>
      <c r="W91" s="2">
        <v>1</v>
      </c>
      <c r="X91" s="33">
        <f t="shared" si="9"/>
        <v>132400000</v>
      </c>
      <c r="Y91" s="5" t="s">
        <v>76</v>
      </c>
      <c r="Z91" s="5" t="s">
        <v>47</v>
      </c>
    </row>
    <row r="92" spans="2:26" ht="135" customHeight="1">
      <c r="B92" s="62"/>
      <c r="C92" s="60"/>
      <c r="D92" s="61"/>
      <c r="E92" s="96"/>
      <c r="F92" s="96"/>
      <c r="G92" s="97"/>
      <c r="H92" s="98"/>
      <c r="I92" s="65" t="s">
        <v>305</v>
      </c>
      <c r="J92" s="2" t="s">
        <v>228</v>
      </c>
      <c r="K92" s="2" t="s">
        <v>228</v>
      </c>
      <c r="L92" s="3">
        <v>0</v>
      </c>
      <c r="M92" s="2" t="s">
        <v>229</v>
      </c>
      <c r="N92" s="4">
        <v>0</v>
      </c>
      <c r="O92" s="2">
        <v>0.8</v>
      </c>
      <c r="P92" s="4">
        <v>17630000</v>
      </c>
      <c r="Q92" s="2">
        <v>0.9</v>
      </c>
      <c r="R92" s="34">
        <f t="shared" si="6"/>
        <v>19393000</v>
      </c>
      <c r="S92" s="2">
        <v>1</v>
      </c>
      <c r="T92" s="34">
        <f t="shared" si="7"/>
        <v>21332300</v>
      </c>
      <c r="U92" s="2">
        <v>1</v>
      </c>
      <c r="V92" s="34">
        <v>73000000</v>
      </c>
      <c r="W92" s="2">
        <v>1</v>
      </c>
      <c r="X92" s="33">
        <f t="shared" si="9"/>
        <v>131355300</v>
      </c>
      <c r="Y92" s="5" t="s">
        <v>76</v>
      </c>
      <c r="Z92" s="5" t="s">
        <v>47</v>
      </c>
    </row>
    <row r="93" spans="2:26" ht="52.5" customHeight="1">
      <c r="B93" s="62"/>
      <c r="C93" s="60"/>
      <c r="D93" s="61"/>
      <c r="E93" s="96"/>
      <c r="F93" s="96"/>
      <c r="G93" s="97"/>
      <c r="H93" s="98" t="s">
        <v>303</v>
      </c>
      <c r="I93" s="65" t="s">
        <v>306</v>
      </c>
      <c r="J93" s="6">
        <v>0</v>
      </c>
      <c r="K93" s="6">
        <v>0</v>
      </c>
      <c r="L93" s="3">
        <v>0</v>
      </c>
      <c r="M93" s="5">
        <v>0</v>
      </c>
      <c r="N93" s="4">
        <v>0</v>
      </c>
      <c r="O93" s="2">
        <v>0.8</v>
      </c>
      <c r="P93" s="4">
        <v>23370000</v>
      </c>
      <c r="Q93" s="2">
        <v>0.9</v>
      </c>
      <c r="R93" s="34">
        <f t="shared" si="6"/>
        <v>25707000</v>
      </c>
      <c r="S93" s="2">
        <v>1</v>
      </c>
      <c r="T93" s="34">
        <f t="shared" si="7"/>
        <v>28277700</v>
      </c>
      <c r="U93" s="2">
        <v>1</v>
      </c>
      <c r="V93" s="34">
        <v>32000000</v>
      </c>
      <c r="W93" s="2">
        <v>1</v>
      </c>
      <c r="X93" s="33">
        <f t="shared" si="9"/>
        <v>109354700</v>
      </c>
      <c r="Y93" s="5" t="s">
        <v>73</v>
      </c>
      <c r="Z93" s="5" t="s">
        <v>47</v>
      </c>
    </row>
    <row r="94" spans="2:26" ht="51.75" customHeight="1">
      <c r="B94" s="74"/>
      <c r="C94" s="99"/>
      <c r="D94" s="100"/>
      <c r="E94" s="101"/>
      <c r="F94" s="101"/>
      <c r="G94" s="102"/>
      <c r="H94" s="98"/>
      <c r="I94" s="65" t="s">
        <v>307</v>
      </c>
      <c r="J94" s="6">
        <v>0</v>
      </c>
      <c r="K94" s="6">
        <v>0</v>
      </c>
      <c r="L94" s="3">
        <v>0</v>
      </c>
      <c r="M94" s="5">
        <v>0</v>
      </c>
      <c r="N94" s="4">
        <v>0</v>
      </c>
      <c r="O94" s="2">
        <v>0.8</v>
      </c>
      <c r="P94" s="4">
        <v>0</v>
      </c>
      <c r="Q94" s="2">
        <v>0.9</v>
      </c>
      <c r="R94" s="34">
        <v>25000000</v>
      </c>
      <c r="S94" s="2">
        <v>1</v>
      </c>
      <c r="T94" s="34">
        <f t="shared" si="7"/>
        <v>27500000</v>
      </c>
      <c r="U94" s="2">
        <v>1</v>
      </c>
      <c r="V94" s="34">
        <f t="shared" si="8"/>
        <v>30250000</v>
      </c>
      <c r="W94" s="2">
        <v>1</v>
      </c>
      <c r="X94" s="33">
        <f t="shared" si="9"/>
        <v>82750000</v>
      </c>
      <c r="Y94" s="5" t="s">
        <v>73</v>
      </c>
      <c r="Z94" s="5" t="s">
        <v>47</v>
      </c>
    </row>
    <row r="95" spans="2:26" s="14" customFormat="1" ht="30.75" customHeight="1">
      <c r="B95" s="103" t="s">
        <v>308</v>
      </c>
      <c r="C95" s="104"/>
      <c r="D95" s="104"/>
      <c r="E95" s="104"/>
      <c r="F95" s="104"/>
      <c r="G95" s="105"/>
      <c r="H95" s="106"/>
      <c r="I95" s="16"/>
      <c r="J95" s="16"/>
      <c r="K95" s="16"/>
      <c r="L95" s="17">
        <f>SUM(L23:L94)</f>
        <v>2553572000</v>
      </c>
      <c r="M95" s="17"/>
      <c r="N95" s="17">
        <f>SUM(N23:N94)</f>
        <v>1090000000</v>
      </c>
      <c r="O95" s="17"/>
      <c r="P95" s="17">
        <f>SUM(P23:P94)</f>
        <v>1793608419</v>
      </c>
      <c r="Q95" s="17"/>
      <c r="R95" s="17">
        <f>SUM(R23:R94)</f>
        <v>2400980410.9000001</v>
      </c>
      <c r="S95" s="17"/>
      <c r="T95" s="17">
        <f>SUM(T23:T94)</f>
        <v>2675087598</v>
      </c>
      <c r="U95" s="17"/>
      <c r="V95" s="17">
        <f>SUM(V23:V94)</f>
        <v>2992281462.8000002</v>
      </c>
      <c r="W95" s="17"/>
      <c r="X95" s="17">
        <f>SUM(X23:X94)</f>
        <v>13505529890.700001</v>
      </c>
      <c r="Y95" s="107"/>
      <c r="Z95" s="107"/>
    </row>
    <row r="96" spans="2:26">
      <c r="B96" s="7"/>
      <c r="C96" s="7"/>
      <c r="D96" s="7"/>
      <c r="E96" s="7"/>
      <c r="F96" s="7"/>
      <c r="G96" s="7"/>
      <c r="H96" s="7"/>
      <c r="J96" s="15"/>
      <c r="K96" s="15"/>
      <c r="L96" s="15"/>
      <c r="M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2:26">
      <c r="B97" s="7"/>
      <c r="C97" s="7"/>
      <c r="D97" s="7"/>
      <c r="E97" s="7"/>
      <c r="F97" s="7"/>
      <c r="G97" s="7"/>
      <c r="H97" s="7"/>
      <c r="J97" s="15"/>
      <c r="K97" s="15"/>
      <c r="L97" s="15"/>
      <c r="M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2:26">
      <c r="B98" s="7"/>
      <c r="C98" s="7"/>
      <c r="D98" s="7"/>
      <c r="E98" s="7"/>
      <c r="F98" s="7"/>
      <c r="G98" s="7"/>
      <c r="H98" s="7"/>
      <c r="P98" s="21"/>
    </row>
    <row r="99" spans="2:26">
      <c r="B99" s="7"/>
      <c r="C99" s="7"/>
      <c r="D99" s="7"/>
      <c r="E99" s="7"/>
      <c r="F99" s="7"/>
      <c r="G99" s="7"/>
      <c r="H99" s="7"/>
    </row>
    <row r="100" spans="2:26" ht="21">
      <c r="B100" s="7"/>
      <c r="C100" s="7"/>
      <c r="D100" s="7"/>
      <c r="E100" s="7"/>
      <c r="F100" s="7"/>
      <c r="G100" s="7"/>
      <c r="H100" s="7"/>
      <c r="V100" s="29" t="s">
        <v>337</v>
      </c>
    </row>
    <row r="101" spans="2:26" ht="21">
      <c r="B101" s="7"/>
      <c r="C101" s="7"/>
      <c r="D101" s="7"/>
      <c r="E101" s="7"/>
      <c r="F101" s="7"/>
      <c r="G101" s="7"/>
      <c r="H101" s="7"/>
      <c r="V101" s="25" t="s">
        <v>309</v>
      </c>
    </row>
    <row r="102" spans="2:26" ht="21">
      <c r="B102" s="7"/>
      <c r="C102" s="7"/>
      <c r="D102" s="7"/>
      <c r="E102" s="7"/>
      <c r="F102" s="7"/>
      <c r="G102" s="7"/>
      <c r="H102" s="7"/>
      <c r="V102" s="25"/>
    </row>
    <row r="103" spans="2:26" ht="21">
      <c r="B103" s="7"/>
      <c r="C103" s="7"/>
      <c r="D103" s="7"/>
      <c r="E103" s="7"/>
      <c r="F103" s="7"/>
      <c r="G103" s="7"/>
      <c r="H103" s="7"/>
      <c r="V103" s="25"/>
    </row>
    <row r="104" spans="2:26" ht="21">
      <c r="B104" s="7"/>
      <c r="C104" s="7"/>
      <c r="D104" s="7"/>
      <c r="E104" s="7"/>
      <c r="F104" s="7"/>
      <c r="G104" s="7"/>
      <c r="H104" s="7"/>
      <c r="V104" s="25"/>
    </row>
    <row r="105" spans="2:26" ht="21">
      <c r="B105" s="7"/>
      <c r="C105" s="7"/>
      <c r="D105" s="7"/>
      <c r="E105" s="7"/>
      <c r="F105" s="7"/>
      <c r="G105" s="7"/>
      <c r="H105" s="7"/>
      <c r="V105" s="26" t="s">
        <v>310</v>
      </c>
    </row>
    <row r="106" spans="2:26" ht="21">
      <c r="B106" s="7"/>
      <c r="C106" s="7"/>
      <c r="D106" s="7"/>
      <c r="E106" s="7"/>
      <c r="F106" s="7"/>
      <c r="G106" s="7"/>
      <c r="H106" s="7"/>
      <c r="V106" s="25" t="s">
        <v>311</v>
      </c>
    </row>
    <row r="107" spans="2:26" ht="21">
      <c r="B107" s="7"/>
      <c r="C107" s="7"/>
      <c r="D107" s="7"/>
      <c r="E107" s="7"/>
      <c r="F107" s="7"/>
      <c r="G107" s="7"/>
      <c r="H107" s="7"/>
      <c r="V107" s="25" t="s">
        <v>312</v>
      </c>
    </row>
    <row r="108" spans="2:26">
      <c r="B108" s="7"/>
      <c r="C108" s="7"/>
      <c r="D108" s="7"/>
      <c r="E108" s="7"/>
      <c r="F108" s="7"/>
      <c r="G108" s="7"/>
      <c r="H108" s="7"/>
    </row>
    <row r="109" spans="2:26">
      <c r="B109" s="7"/>
      <c r="C109" s="7"/>
      <c r="D109" s="7"/>
      <c r="E109" s="7"/>
      <c r="F109" s="7"/>
      <c r="G109" s="7"/>
      <c r="H109" s="7"/>
    </row>
    <row r="110" spans="2:26">
      <c r="B110" s="7"/>
      <c r="C110" s="7"/>
      <c r="D110" s="7"/>
      <c r="E110" s="7"/>
      <c r="F110" s="7"/>
      <c r="G110" s="7"/>
      <c r="H110" s="7"/>
    </row>
    <row r="111" spans="2:26">
      <c r="B111" s="7"/>
      <c r="C111" s="7"/>
      <c r="D111" s="7"/>
      <c r="E111" s="7"/>
      <c r="F111" s="7"/>
      <c r="G111" s="7"/>
      <c r="H111" s="7"/>
    </row>
    <row r="112" spans="2:26">
      <c r="B112" s="7"/>
      <c r="C112" s="7"/>
      <c r="D112" s="7"/>
      <c r="E112" s="7"/>
      <c r="F112" s="7"/>
      <c r="G112" s="7"/>
      <c r="H112" s="7"/>
    </row>
    <row r="113" spans="2:8">
      <c r="B113" s="7"/>
      <c r="C113" s="7"/>
      <c r="D113" s="7"/>
      <c r="E113" s="7"/>
      <c r="F113" s="7"/>
      <c r="G113" s="7"/>
      <c r="H113" s="7"/>
    </row>
    <row r="114" spans="2:8">
      <c r="B114" s="7"/>
      <c r="C114" s="7"/>
      <c r="D114" s="7"/>
      <c r="E114" s="7"/>
      <c r="F114" s="7"/>
      <c r="G114" s="7"/>
      <c r="H114" s="7"/>
    </row>
    <row r="115" spans="2:8">
      <c r="B115" s="7"/>
      <c r="C115" s="7"/>
      <c r="D115" s="7"/>
      <c r="E115" s="7"/>
      <c r="F115" s="7"/>
      <c r="G115" s="7"/>
      <c r="H115" s="7"/>
    </row>
    <row r="116" spans="2:8">
      <c r="B116" s="7"/>
      <c r="C116" s="7"/>
      <c r="D116" s="7"/>
      <c r="E116" s="7"/>
      <c r="F116" s="7"/>
      <c r="G116" s="7"/>
      <c r="H116" s="7"/>
    </row>
    <row r="117" spans="2:8">
      <c r="B117" s="7"/>
      <c r="C117" s="7"/>
      <c r="D117" s="7"/>
      <c r="E117" s="7"/>
      <c r="F117" s="7"/>
      <c r="G117" s="7"/>
      <c r="H117" s="7"/>
    </row>
    <row r="118" spans="2:8">
      <c r="B118" s="7"/>
      <c r="C118" s="7"/>
      <c r="D118" s="7"/>
      <c r="E118" s="7"/>
      <c r="F118" s="7"/>
      <c r="G118" s="7"/>
      <c r="H118" s="7"/>
    </row>
    <row r="119" spans="2:8">
      <c r="B119" s="7"/>
      <c r="C119" s="7"/>
      <c r="D119" s="7"/>
      <c r="E119" s="7"/>
      <c r="F119" s="7"/>
      <c r="G119" s="7"/>
      <c r="H119" s="7"/>
    </row>
    <row r="120" spans="2:8">
      <c r="B120" s="7"/>
      <c r="C120" s="7"/>
      <c r="D120" s="7"/>
      <c r="E120" s="7"/>
      <c r="F120" s="7"/>
      <c r="G120" s="7"/>
      <c r="H120" s="7"/>
    </row>
    <row r="121" spans="2:8">
      <c r="B121" s="7"/>
      <c r="C121" s="7"/>
      <c r="D121" s="7"/>
      <c r="E121" s="7"/>
      <c r="F121" s="7"/>
      <c r="G121" s="7"/>
      <c r="H121" s="7"/>
    </row>
    <row r="122" spans="2:8">
      <c r="B122" s="7"/>
      <c r="C122" s="7"/>
      <c r="D122" s="7"/>
      <c r="E122" s="7"/>
      <c r="F122" s="7"/>
      <c r="G122" s="7"/>
      <c r="H122" s="7"/>
    </row>
    <row r="123" spans="2:8">
      <c r="B123" s="7"/>
      <c r="C123" s="7"/>
      <c r="D123" s="7"/>
      <c r="E123" s="7"/>
      <c r="F123" s="7"/>
      <c r="G123" s="7"/>
      <c r="H123" s="7"/>
    </row>
    <row r="124" spans="2:8">
      <c r="B124" s="7"/>
      <c r="C124" s="7"/>
      <c r="D124" s="7"/>
      <c r="E124" s="7"/>
      <c r="F124" s="7"/>
      <c r="G124" s="7"/>
      <c r="H124" s="7"/>
    </row>
    <row r="125" spans="2:8">
      <c r="B125" s="7"/>
      <c r="C125" s="7"/>
      <c r="D125" s="7"/>
      <c r="E125" s="7"/>
      <c r="F125" s="7"/>
      <c r="G125" s="7"/>
      <c r="H125" s="7"/>
    </row>
    <row r="126" spans="2:8">
      <c r="B126" s="7"/>
      <c r="C126" s="7"/>
      <c r="D126" s="7"/>
      <c r="E126" s="7"/>
      <c r="F126" s="7"/>
      <c r="G126" s="7"/>
      <c r="H126" s="7"/>
    </row>
    <row r="127" spans="2:8">
      <c r="B127" s="7"/>
      <c r="C127" s="7"/>
      <c r="D127" s="7"/>
      <c r="E127" s="7"/>
      <c r="F127" s="7"/>
      <c r="G127" s="7"/>
      <c r="H127" s="7"/>
    </row>
  </sheetData>
  <mergeCells count="24">
    <mergeCell ref="B1:Z1"/>
    <mergeCell ref="B2:Z2"/>
    <mergeCell ref="B19:B21"/>
    <mergeCell ref="C19:D21"/>
    <mergeCell ref="E19:E21"/>
    <mergeCell ref="F19:F21"/>
    <mergeCell ref="G19:G21"/>
    <mergeCell ref="H19:H21"/>
    <mergeCell ref="J19:J21"/>
    <mergeCell ref="K19:X19"/>
    <mergeCell ref="Y19:Y21"/>
    <mergeCell ref="Z19:Z21"/>
    <mergeCell ref="S20:T20"/>
    <mergeCell ref="W20:X20"/>
    <mergeCell ref="H91:H92"/>
    <mergeCell ref="H93:H94"/>
    <mergeCell ref="U20:V20"/>
    <mergeCell ref="B95:G95"/>
    <mergeCell ref="C23:D23"/>
    <mergeCell ref="C22:D22"/>
    <mergeCell ref="O20:P20"/>
    <mergeCell ref="Q20:R20"/>
    <mergeCell ref="K20:L20"/>
    <mergeCell ref="M20:N20"/>
  </mergeCells>
  <pageMargins left="1.41" right="0.39370078740157483" top="1.1811023622047245" bottom="0.3937007874015748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9" sqref="E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RENSTRA 2016-2020 Revisi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PEPI</dc:creator>
  <cp:lastModifiedBy>acer</cp:lastModifiedBy>
  <cp:lastPrinted>2017-06-16T05:28:35Z</cp:lastPrinted>
  <dcterms:created xsi:type="dcterms:W3CDTF">2016-03-10T00:46:18Z</dcterms:created>
  <dcterms:modified xsi:type="dcterms:W3CDTF">2017-08-22T02:36:01Z</dcterms:modified>
</cp:coreProperties>
</file>